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Desktop\Постановление 2025 год\"/>
    </mc:Choice>
  </mc:AlternateContent>
  <xr:revisionPtr revIDLastSave="0" documentId="8_{ED4FE972-0B82-4EAC-967B-3D2179B8D08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источники 2025" sheetId="1" r:id="rId1"/>
  </sheets>
  <externalReferences>
    <externalReference r:id="rId2"/>
  </externalReferences>
  <definedNames>
    <definedName name="Excel_BuiltIn_Print_Area" localSheetId="0">#REF!</definedName>
    <definedName name="Excel_BuiltIn_Print_Area">#REF!</definedName>
    <definedName name="Excel_BuiltIn_Print_Titles" localSheetId="0">#REF!</definedName>
    <definedName name="Excel_BuiltIn_Print_Titles">#REF!</definedName>
    <definedName name="FinishMounth">'[1]Параметры отчета'!$C$11</definedName>
    <definedName name="FinishYear" localSheetId="0">#REF!</definedName>
    <definedName name="FinishYear">#REF!</definedName>
    <definedName name="StartMounth">'[1]Параметры отчета'!$C$10</definedName>
    <definedName name="StartYear" localSheetId="0">#REF!</definedName>
    <definedName name="StartYear">#REF!</definedName>
    <definedName name="апрель" localSheetId="0">#REF!</definedName>
    <definedName name="апрель">#REF!</definedName>
    <definedName name="год">#REF!</definedName>
    <definedName name="декабрь" localSheetId="0">#REF!</definedName>
    <definedName name="декабрь">#REF!</definedName>
    <definedName name="июль" localSheetId="0">#REF!</definedName>
    <definedName name="июль">#REF!</definedName>
    <definedName name="июнь" localSheetId="0">#REF!</definedName>
    <definedName name="июнь">#REF!</definedName>
    <definedName name="майчик" localSheetId="0">#REF!</definedName>
    <definedName name="майчик">#REF!</definedName>
    <definedName name="март" localSheetId="0">#REF!</definedName>
    <definedName name="март">#REF!</definedName>
    <definedName name="начдата" localSheetId="0">#REF!</definedName>
    <definedName name="начдата">#REF!</definedName>
    <definedName name="ноябрь" localSheetId="0">#REF!</definedName>
    <definedName name="ноябрь">#REF!</definedName>
    <definedName name="_xlnm.Print_Area" localSheetId="0">'источники 2025'!$A$7:$H$55</definedName>
    <definedName name="октябрик" localSheetId="0">#REF!</definedName>
    <definedName name="октябрик">#REF!</definedName>
    <definedName name="октябрь" localSheetId="0">#REF!</definedName>
    <definedName name="октябрь">#REF!</definedName>
    <definedName name="сентябрь" localSheetId="0">#REF!</definedName>
    <definedName name="сентябрь">#REF!</definedName>
    <definedName name="справка">#REF!</definedName>
    <definedName name="формат" localSheetId="0">#REF!</definedName>
    <definedName name="формат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2" i="1" l="1"/>
  <c r="G51" i="1"/>
  <c r="F51" i="1"/>
  <c r="F48" i="1" s="1"/>
  <c r="E51" i="1"/>
  <c r="H50" i="1"/>
  <c r="G49" i="1"/>
  <c r="F49" i="1"/>
  <c r="E49" i="1"/>
  <c r="G48" i="1"/>
  <c r="E48" i="1"/>
  <c r="E42" i="1" s="1"/>
  <c r="H47" i="1"/>
  <c r="G46" i="1"/>
  <c r="G43" i="1" s="1"/>
  <c r="F46" i="1"/>
  <c r="F43" i="1" s="1"/>
  <c r="E46" i="1"/>
  <c r="H45" i="1"/>
  <c r="G44" i="1"/>
  <c r="F44" i="1"/>
  <c r="E44" i="1"/>
  <c r="E43" i="1"/>
  <c r="H41" i="1"/>
  <c r="G40" i="1"/>
  <c r="G39" i="1" s="1"/>
  <c r="F40" i="1"/>
  <c r="H40" i="1" s="1"/>
  <c r="E40" i="1"/>
  <c r="E39" i="1"/>
  <c r="G38" i="1"/>
  <c r="G37" i="1" s="1"/>
  <c r="F38" i="1"/>
  <c r="E38" i="1"/>
  <c r="E37" i="1" s="1"/>
  <c r="F37" i="1"/>
  <c r="H36" i="1"/>
  <c r="G35" i="1"/>
  <c r="F35" i="1"/>
  <c r="F34" i="1" s="1"/>
  <c r="E35" i="1"/>
  <c r="E34" i="1" s="1"/>
  <c r="E33" i="1" s="1"/>
  <c r="H32" i="1"/>
  <c r="G31" i="1"/>
  <c r="F31" i="1"/>
  <c r="E31" i="1"/>
  <c r="G30" i="1"/>
  <c r="F30" i="1"/>
  <c r="E30" i="1"/>
  <c r="E29" i="1" s="1"/>
  <c r="E24" i="1" s="1"/>
  <c r="G29" i="1"/>
  <c r="F29" i="1"/>
  <c r="H28" i="1"/>
  <c r="G27" i="1"/>
  <c r="F27" i="1"/>
  <c r="H27" i="1" s="1"/>
  <c r="E27" i="1"/>
  <c r="G26" i="1"/>
  <c r="E26" i="1"/>
  <c r="G25" i="1"/>
  <c r="E25" i="1"/>
  <c r="H23" i="1"/>
  <c r="H22" i="1"/>
  <c r="G21" i="1"/>
  <c r="F21" i="1"/>
  <c r="E21" i="1"/>
  <c r="G18" i="1"/>
  <c r="F18" i="1"/>
  <c r="E18" i="1"/>
  <c r="G17" i="1"/>
  <c r="E17" i="1"/>
  <c r="H16" i="1"/>
  <c r="G15" i="1"/>
  <c r="F15" i="1"/>
  <c r="E15" i="1"/>
  <c r="E12" i="1" s="1"/>
  <c r="H14" i="1"/>
  <c r="G13" i="1"/>
  <c r="H13" i="1" s="1"/>
  <c r="F13" i="1"/>
  <c r="E13" i="1"/>
  <c r="H43" i="1" l="1"/>
  <c r="G42" i="1"/>
  <c r="H48" i="1"/>
  <c r="H29" i="1"/>
  <c r="H35" i="1"/>
  <c r="H30" i="1"/>
  <c r="G12" i="1"/>
  <c r="H12" i="1" s="1"/>
  <c r="F17" i="1"/>
  <c r="F26" i="1"/>
  <c r="H31" i="1"/>
  <c r="H49" i="1"/>
  <c r="F42" i="1"/>
  <c r="F33" i="1" s="1"/>
  <c r="H21" i="1"/>
  <c r="F39" i="1"/>
  <c r="H39" i="1" s="1"/>
  <c r="H44" i="1"/>
  <c r="F12" i="1"/>
  <c r="G34" i="1"/>
  <c r="H34" i="1" s="1"/>
  <c r="E55" i="1"/>
  <c r="H15" i="1"/>
  <c r="H46" i="1"/>
  <c r="H51" i="1"/>
  <c r="G24" i="1"/>
  <c r="H24" i="1" s="1"/>
  <c r="G33" i="1"/>
  <c r="H26" i="1" l="1"/>
  <c r="F25" i="1"/>
  <c r="H25" i="1" s="1"/>
  <c r="F55" i="1"/>
  <c r="H42" i="1"/>
  <c r="G55" i="1"/>
  <c r="H55" i="1" s="1"/>
</calcChain>
</file>

<file path=xl/sharedStrings.xml><?xml version="1.0" encoding="utf-8"?>
<sst xmlns="http://schemas.openxmlformats.org/spreadsheetml/2006/main" count="101" uniqueCount="101">
  <si>
    <t>Наименование</t>
  </si>
  <si>
    <t>Код классификации источников финансирования дефицитов бюджетов Российской Федерации</t>
  </si>
  <si>
    <t>План на 01.04.2025г., руб.</t>
  </si>
  <si>
    <t>Исполнено на 01.04.2025г., руб.</t>
  </si>
  <si>
    <t xml:space="preserve">% исп.к уточн.                                                                                                                                                                                      плану </t>
  </si>
  <si>
    <t>утвержд.</t>
  </si>
  <si>
    <t>уточнен.</t>
  </si>
  <si>
    <t xml:space="preserve">     года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</si>
  <si>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</si>
  <si>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</si>
  <si>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</si>
  <si>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</si>
  <si>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муниципальных районов в валюте Российской Федерации</t>
  </si>
  <si>
    <t>000 01 02 00 00 05 0000 710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</si>
  <si>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</si>
  <si>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</si>
  <si>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</si>
  <si>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</si>
  <si>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Бюджетные кредиты от других бюджетов бюджетной системы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</si>
  <si>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</si>
  <si>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</si>
  <si>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</si>
  <si>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</si>
  <si>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000 01 03 00 00 05 0000 710</t>
  </si>
  <si>
    <t>из них: привлечение из федерального бюджета бюджетных кредитов на пополнение остатка средств на едином счете бюджета</t>
  </si>
  <si>
    <t>000 01 03 01 00 05 0000 710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</si>
  <si>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</si>
  <si>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</si>
  <si>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</si>
  <si>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000 01 03 00 00 05 0000 810</t>
  </si>
  <si>
    <t>из них: погашение бюджетных кредитов на пополнение остатка средств на едином счете бюджета</t>
  </si>
  <si>
    <t>000 01 03 01 00 05 0000 810</t>
  </si>
  <si>
    <t>Изменение остатков средств на счетах по учёту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</si>
  <si>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</si>
  <si>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</si>
  <si>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</si>
  <si>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</si>
  <si>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</si>
  <si>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</si>
  <si>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</si>
  <si>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муниципальных районов</t>
  </si>
  <si>
    <t>000 01 05 02 01 05 0000 510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</si>
  <si>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</si>
  <si>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</si>
  <si>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</si>
  <si>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</si>
  <si>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</si>
  <si>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</si>
  <si>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муниципальных районов</t>
  </si>
  <si>
    <t>000 01 05 02 01 05 0000 610</t>
  </si>
  <si>
    <t>Иные источники внутреннего финансирования дефицитов бюджетов</t>
  </si>
  <si>
    <t>000 01 06 00 00 00 0000 000</t>
  </si>
  <si>
    <t>Акции и иные формы участия в капитале, находящиеся в государственной и муниципальной собственности</t>
  </si>
  <si>
    <t>000 01 06 01 00 00 0000 000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</si>
  <si>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</si>
  <si>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000 01 06 01 00 00 0000 630</t>
  </si>
  <si>
    <t>Средства от продажи акций и иных форм участия в капитале, находящихся в собственности муниципальных районов</t>
  </si>
  <si>
    <t>000 01 06 01 00 05 0000 630</t>
  </si>
  <si>
    <t>Операции по управлению остатками средств на единых счетах бюджетов</t>
  </si>
  <si>
    <t>000 01 06 10 00 00 0000 000</t>
  </si>
  <si>
    <t>Увеличение финансовых активов в собственности муниципальных районов за счет средств организаций, учредителями которых являются муниципальные районы и лицевые счета которым открыты в территориальных органах Федерального казначейства или в финансовых органах муниципальных образований в соответствии с законодательством Российской Федерации</t>
  </si>
  <si>
    <t>000 01 06 10 02 05 0000 550</t>
  </si>
  <si>
    <t>Исполнение государственных и муниципальных гарантий в валюте Российской Федерации</t>
  </si>
  <si>
    <t>000 01 06 04 00 00 0000 000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</si>
  <si>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ведёт к возникновению права регрессного требования гаранта к принципалу либо обусловлено уступкой</t>
  </si>
  <si>
    <t>000 01 06 04 00 00 0000 800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</si>
  <si>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</t>
  </si>
  <si>
    <t>000 01 06 04 00 05 0000 810</t>
  </si>
  <si>
    <t>Бюджетные кредиты, предоставленные внутри страны в валюте Российской Федерации</t>
  </si>
  <si>
    <t>000 01 06 05 00 00 0000 000</t>
  </si>
  <si>
    <t>Возврат бюджетных кредитов, предоставленных внутри страны в валюте Российской Федерации</t>
  </si>
  <si>
    <t>000 01 06 05 00 00 0000 600</t>
  </si>
  <si>
    <t>Возврат бюджетных кредитов, предоставленных юридическим лицам в валюте Российской Федерации</t>
  </si>
  <si>
    <t>000 01 06 05 01 00 0000 640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</si>
  <si>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</si>
  <si>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000 01 06 05 01 05 0000 640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</si>
  <si>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</si>
  <si>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000 01 06 05 02 00 0000 640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</si>
  <si>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</si>
  <si>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000 01 06 05 02 05 0000 640</t>
  </si>
  <si>
    <t>Предоставление бюджетных кредитов внутри страны в валюте Российской Федерации</t>
  </si>
  <si>
    <t>000 01 06 05 00 00 0000 500</t>
  </si>
  <si>
    <t>Предоставление бюджетных кредитов юридическим лицам в валюте Российской Федерации</t>
  </si>
  <si>
    <t>000 01 06 05 01 00 0000 540</t>
  </si>
  <si>
    <t>Предоставление бюджетных кредитов юридическим лицам из бюджетов муниципальных районов в валюте Российской Федерации</t>
  </si>
  <si>
    <t>000 01 06 05 01 05 0000 540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</si>
  <si>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</si>
  <si>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000 01 06 05 02 00 0000 540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</si>
  <si>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</si>
  <si>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000 01 06 05 02 05 0000 540</t>
  </si>
  <si>
    <t>Увеличение финансовых активов в собственности муниципальных районов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 бюджетных и автономных учреждений, открытых финансовому органу муниципального образования</t>
  </si>
  <si>
    <t>000 01 06 10 02 05 0002 550</t>
  </si>
  <si>
    <t>Увеличение финансовых активов в собственности муниципальных районов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 участников казначейского сопровождения, открытых финансовому органу муниципального образования</t>
  </si>
  <si>
    <t>000 01 06 10 02 05 0005 550</t>
  </si>
  <si>
    <t>ВСЕГО</t>
  </si>
  <si>
    <t>Отчет об исполнении бюджета Вельского муниципального района по источникам финансирования дефицита бюджета                                     за 1 квартал 2025 года</t>
  </si>
  <si>
    <t>к  постановлению администрации</t>
  </si>
  <si>
    <t>Вельского муниципального района</t>
  </si>
  <si>
    <t>Архангельской области</t>
  </si>
  <si>
    <t>Приложение № 2</t>
  </si>
  <si>
    <t xml:space="preserve">от 16.05.2025г. № 363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</si>
</sst>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7" x14ac:knownFonts="1">
    <font>
      <sz val="8"/>
      <name val="Arial Cyr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5" fillId="2" borderId="0" xfId="0" applyFont="1" applyFill="1" applyAlignment="1">
      <alignment horizontal="left"/>
    </xf>
    <xf numFmtId="0" fontId="0" fillId="2" borderId="0" xfId="0" applyFill="1"/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wrapText="1"/>
    </xf>
    <xf numFmtId="4" fontId="4" fillId="2" borderId="1" xfId="0" applyNumberFormat="1" applyFont="1" applyFill="1" applyBorder="1" applyAlignment="1">
      <alignment horizontal="right" vertical="center"/>
    </xf>
    <xf numFmtId="164" fontId="4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wrapText="1"/>
    </xf>
    <xf numFmtId="4" fontId="5" fillId="2" borderId="1" xfId="0" applyNumberFormat="1" applyFont="1" applyFill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right" vertical="center"/>
    </xf>
    <xf numFmtId="164" fontId="0" fillId="2" borderId="0" xfId="0" applyNumberFormat="1" applyFill="1"/>
    <xf numFmtId="0" fontId="4" fillId="2" borderId="1" xfId="0" applyFont="1" applyFill="1" applyBorder="1" applyAlignment="1">
      <alignment horizontal="left" wrapText="1"/>
    </xf>
    <xf numFmtId="165" fontId="6" fillId="2" borderId="4" xfId="0" applyNumberFormat="1" applyFont="1" applyFill="1" applyBorder="1" applyAlignment="1">
      <alignment horizontal="right" vertical="center"/>
    </xf>
    <xf numFmtId="0" fontId="6" fillId="2" borderId="0" xfId="0" applyFont="1" applyFill="1"/>
    <xf numFmtId="165" fontId="6" fillId="2" borderId="0" xfId="0" applyNumberFormat="1" applyFont="1" applyFill="1"/>
    <xf numFmtId="0" fontId="1" fillId="2" borderId="0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IM\BudgetAx\&#1055;&#1086;&#1083;&#1100;&#1079;&#1086;&#1074;&#1072;&#1090;&#1077;&#1083;&#1080;\&#1050;&#1086;&#1090;&#1083;&#1072;&#1089;%20&#1075;&#1086;&#1088;\&#1052;&#1077;&#1089;&#1103;&#1095;&#1085;&#1099;&#1081;%20&#1086;&#1090;&#1095;&#1077;&#1090;(&#1050;&#1072;&#1079;&#1085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 отчета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8"/>
  <sheetViews>
    <sheetView tabSelected="1" zoomScaleNormal="100" workbookViewId="0">
      <selection activeCell="A7" sqref="A7:H7"/>
    </sheetView>
  </sheetViews>
  <sheetFormatPr defaultColWidth="9.1640625" defaultRowHeight="11.25" x14ac:dyDescent="0.2"/>
  <cols>
    <col min="1" max="1" width="64" style="2" customWidth="1"/>
    <col min="2" max="3" width="9.1640625" style="2"/>
    <col min="4" max="4" width="12" style="2" customWidth="1"/>
    <col min="5" max="5" width="19.6640625" style="2" customWidth="1"/>
    <col min="6" max="6" width="19" style="2" customWidth="1"/>
    <col min="7" max="7" width="18.6640625" style="2" customWidth="1"/>
    <col min="8" max="8" width="12.5" style="2" customWidth="1"/>
    <col min="9" max="9" width="13.33203125" style="2" customWidth="1"/>
    <col min="10" max="10" width="16.1640625" style="2" customWidth="1"/>
    <col min="11" max="16384" width="9.1640625" style="2"/>
  </cols>
  <sheetData>
    <row r="1" spans="1:8" ht="12.75" x14ac:dyDescent="0.2">
      <c r="F1" s="1" t="s">
        <v>99</v>
      </c>
    </row>
    <row r="2" spans="1:8" ht="12.75" x14ac:dyDescent="0.2">
      <c r="F2" s="1" t="s">
        <v>96</v>
      </c>
    </row>
    <row r="3" spans="1:8" ht="12.75" x14ac:dyDescent="0.2">
      <c r="F3" s="1" t="s">
        <v>97</v>
      </c>
    </row>
    <row r="4" spans="1:8" ht="12.75" x14ac:dyDescent="0.2">
      <c r="F4" s="1" t="s">
        <v>98</v>
      </c>
    </row>
    <row r="5" spans="1:8" ht="12.75" x14ac:dyDescent="0.2">
      <c r="F5" s="1" t="s">
        <v>100</v>
      </c>
    </row>
    <row r="7" spans="1:8" ht="44.25" customHeight="1" x14ac:dyDescent="0.25">
      <c r="A7" s="20" t="s">
        <v>95</v>
      </c>
      <c r="B7" s="20"/>
      <c r="C7" s="20"/>
      <c r="D7" s="20"/>
      <c r="E7" s="20"/>
      <c r="F7" s="21"/>
      <c r="G7" s="21"/>
      <c r="H7" s="21"/>
    </row>
    <row r="8" spans="1:8" ht="17.25" customHeight="1" x14ac:dyDescent="0.2">
      <c r="A8" s="3"/>
      <c r="B8" s="3"/>
      <c r="C8" s="3"/>
      <c r="D8" s="3"/>
      <c r="E8" s="3"/>
      <c r="F8" s="3"/>
      <c r="G8" s="3"/>
      <c r="H8" s="4"/>
    </row>
    <row r="9" spans="1:8" ht="28.5" customHeight="1" x14ac:dyDescent="0.2">
      <c r="A9" s="22" t="s">
        <v>0</v>
      </c>
      <c r="B9" s="23" t="s">
        <v>1</v>
      </c>
      <c r="C9" s="23"/>
      <c r="D9" s="23"/>
      <c r="E9" s="24" t="s">
        <v>2</v>
      </c>
      <c r="F9" s="24"/>
      <c r="G9" s="25" t="s">
        <v>3</v>
      </c>
      <c r="H9" s="25" t="s">
        <v>4</v>
      </c>
    </row>
    <row r="10" spans="1:8" ht="45.75" customHeight="1" x14ac:dyDescent="0.2">
      <c r="A10" s="22"/>
      <c r="B10" s="23"/>
      <c r="C10" s="23"/>
      <c r="D10" s="23"/>
      <c r="E10" s="5" t="s">
        <v>5</v>
      </c>
      <c r="F10" s="5" t="s">
        <v>6</v>
      </c>
      <c r="G10" s="26"/>
      <c r="H10" s="26" t="s">
        <v>7</v>
      </c>
    </row>
    <row r="11" spans="1:8" ht="12.75" x14ac:dyDescent="0.2">
      <c r="A11" s="6">
        <v>1</v>
      </c>
      <c r="B11" s="28">
        <v>2</v>
      </c>
      <c r="C11" s="28"/>
      <c r="D11" s="28"/>
      <c r="E11" s="7">
        <v>3</v>
      </c>
      <c r="F11" s="7">
        <v>4</v>
      </c>
      <c r="G11" s="7">
        <v>5</v>
      </c>
      <c r="H11" s="8">
        <v>6</v>
      </c>
    </row>
    <row r="12" spans="1:8" ht="33.75" customHeight="1" x14ac:dyDescent="0.2">
      <c r="A12" s="9" t="s">
        <v>8</v>
      </c>
      <c r="B12" s="22" t="s">
        <v>9</v>
      </c>
      <c r="C12" s="27"/>
      <c r="D12" s="27"/>
      <c r="E12" s="10">
        <f>E13-E15</f>
        <v>65666700</v>
      </c>
      <c r="F12" s="10">
        <f>F13-F15</f>
        <v>65666700</v>
      </c>
      <c r="G12" s="10">
        <f>G13-G15</f>
        <v>0</v>
      </c>
      <c r="H12" s="11">
        <f t="shared" ref="H12:H16" si="0">G12/F12*100</f>
        <v>0</v>
      </c>
    </row>
    <row r="13" spans="1:8" ht="37.5" customHeight="1" x14ac:dyDescent="0.2">
      <c r="A13" s="9" t="s">
        <v>10</v>
      </c>
      <c r="B13" s="22" t="s">
        <v>11</v>
      </c>
      <c r="C13" s="22"/>
      <c r="D13" s="22"/>
      <c r="E13" s="10">
        <f>E14</f>
        <v>114066700</v>
      </c>
      <c r="F13" s="10">
        <f>F14</f>
        <v>114066700</v>
      </c>
      <c r="G13" s="10">
        <f>G14</f>
        <v>0</v>
      </c>
      <c r="H13" s="11">
        <f t="shared" si="0"/>
        <v>0</v>
      </c>
    </row>
    <row r="14" spans="1:8" ht="30.6" customHeight="1" x14ac:dyDescent="0.2">
      <c r="A14" s="12" t="s">
        <v>12</v>
      </c>
      <c r="B14" s="27" t="s">
        <v>13</v>
      </c>
      <c r="C14" s="27"/>
      <c r="D14" s="27"/>
      <c r="E14" s="13">
        <v>114066700</v>
      </c>
      <c r="F14" s="13">
        <v>114066700</v>
      </c>
      <c r="G14" s="13">
        <v>0</v>
      </c>
      <c r="H14" s="14">
        <f t="shared" si="0"/>
        <v>0</v>
      </c>
    </row>
    <row r="15" spans="1:8" ht="39" customHeight="1" x14ac:dyDescent="0.2">
      <c r="A15" s="9" t="s">
        <v>14</v>
      </c>
      <c r="B15" s="22" t="s">
        <v>15</v>
      </c>
      <c r="C15" s="27"/>
      <c r="D15" s="27"/>
      <c r="E15" s="10">
        <f>E16</f>
        <v>48400000</v>
      </c>
      <c r="F15" s="10">
        <f>F16</f>
        <v>48400000</v>
      </c>
      <c r="G15" s="10">
        <f>G16</f>
        <v>0</v>
      </c>
      <c r="H15" s="11">
        <f t="shared" si="0"/>
        <v>0</v>
      </c>
    </row>
    <row r="16" spans="1:8" ht="34.9" customHeight="1" x14ac:dyDescent="0.2">
      <c r="A16" s="12" t="s">
        <v>16</v>
      </c>
      <c r="B16" s="27" t="s">
        <v>17</v>
      </c>
      <c r="C16" s="27"/>
      <c r="D16" s="27"/>
      <c r="E16" s="13">
        <v>48400000</v>
      </c>
      <c r="F16" s="13">
        <v>48400000</v>
      </c>
      <c r="G16" s="13">
        <v>0</v>
      </c>
      <c r="H16" s="14">
        <f t="shared" si="0"/>
        <v>0</v>
      </c>
    </row>
    <row r="17" spans="1:11" ht="33" customHeight="1" x14ac:dyDescent="0.2">
      <c r="A17" s="9" t="s">
        <v>18</v>
      </c>
      <c r="B17" s="22" t="s">
        <v>19</v>
      </c>
      <c r="C17" s="27"/>
      <c r="D17" s="27"/>
      <c r="E17" s="10">
        <f>E18-E21</f>
        <v>-15666700</v>
      </c>
      <c r="F17" s="10">
        <f>F18-F21</f>
        <v>-15666700</v>
      </c>
      <c r="G17" s="10">
        <f>G18-G21</f>
        <v>0</v>
      </c>
      <c r="H17" s="14"/>
    </row>
    <row r="18" spans="1:11" ht="45.6" customHeight="1" x14ac:dyDescent="0.2">
      <c r="A18" s="9" t="s">
        <v>20</v>
      </c>
      <c r="B18" s="22" t="s">
        <v>21</v>
      </c>
      <c r="C18" s="22"/>
      <c r="D18" s="22"/>
      <c r="E18" s="10">
        <f>E19</f>
        <v>0</v>
      </c>
      <c r="F18" s="10">
        <f>F19</f>
        <v>0</v>
      </c>
      <c r="G18" s="10">
        <f>G19</f>
        <v>0</v>
      </c>
      <c r="H18" s="11">
        <v>0</v>
      </c>
    </row>
    <row r="19" spans="1:11" ht="48.6" customHeight="1" x14ac:dyDescent="0.2">
      <c r="A19" s="12" t="s">
        <v>22</v>
      </c>
      <c r="B19" s="27" t="s">
        <v>23</v>
      </c>
      <c r="C19" s="27"/>
      <c r="D19" s="27"/>
      <c r="E19" s="13">
        <v>0</v>
      </c>
      <c r="F19" s="13">
        <v>0</v>
      </c>
      <c r="G19" s="13">
        <v>0</v>
      </c>
      <c r="H19" s="14">
        <v>0</v>
      </c>
    </row>
    <row r="20" spans="1:11" ht="42" customHeight="1" x14ac:dyDescent="0.2">
      <c r="A20" s="12" t="s">
        <v>24</v>
      </c>
      <c r="B20" s="27" t="s">
        <v>25</v>
      </c>
      <c r="C20" s="27"/>
      <c r="D20" s="27"/>
      <c r="E20" s="13">
        <v>0</v>
      </c>
      <c r="F20" s="13">
        <v>0</v>
      </c>
      <c r="G20" s="13">
        <v>0</v>
      </c>
      <c r="H20" s="14">
        <v>0</v>
      </c>
    </row>
    <row r="21" spans="1:11" ht="48.6" customHeight="1" x14ac:dyDescent="0.2">
      <c r="A21" s="9" t="s">
        <v>26</v>
      </c>
      <c r="B21" s="22" t="s">
        <v>27</v>
      </c>
      <c r="C21" s="27"/>
      <c r="D21" s="27"/>
      <c r="E21" s="10">
        <f>E22</f>
        <v>15666700</v>
      </c>
      <c r="F21" s="10">
        <f>F22</f>
        <v>15666700</v>
      </c>
      <c r="G21" s="10">
        <f>G22</f>
        <v>0</v>
      </c>
      <c r="H21" s="11">
        <f t="shared" ref="H21:H55" si="1">G21/F21*100</f>
        <v>0</v>
      </c>
    </row>
    <row r="22" spans="1:11" ht="47.45" customHeight="1" x14ac:dyDescent="0.2">
      <c r="A22" s="12" t="s">
        <v>28</v>
      </c>
      <c r="B22" s="27" t="s">
        <v>29</v>
      </c>
      <c r="C22" s="27"/>
      <c r="D22" s="27"/>
      <c r="E22" s="13">
        <v>15666700</v>
      </c>
      <c r="F22" s="13">
        <v>15666700</v>
      </c>
      <c r="G22" s="13">
        <v>0</v>
      </c>
      <c r="H22" s="14">
        <f t="shared" si="1"/>
        <v>0</v>
      </c>
    </row>
    <row r="23" spans="1:11" ht="33.6" customHeight="1" x14ac:dyDescent="0.2">
      <c r="A23" s="12" t="s">
        <v>30</v>
      </c>
      <c r="B23" s="27" t="s">
        <v>31</v>
      </c>
      <c r="C23" s="27"/>
      <c r="D23" s="27"/>
      <c r="E23" s="13">
        <v>15666700</v>
      </c>
      <c r="F23" s="13">
        <v>15666700</v>
      </c>
      <c r="G23" s="13">
        <v>0</v>
      </c>
      <c r="H23" s="14">
        <f t="shared" si="1"/>
        <v>0</v>
      </c>
    </row>
    <row r="24" spans="1:11" ht="28.15" customHeight="1" x14ac:dyDescent="0.2">
      <c r="A24" s="9" t="s">
        <v>32</v>
      </c>
      <c r="B24" s="22" t="s">
        <v>33</v>
      </c>
      <c r="C24" s="22"/>
      <c r="D24" s="22"/>
      <c r="E24" s="10">
        <f>E29-E25</f>
        <v>1852759.8299999237</v>
      </c>
      <c r="F24" s="10">
        <v>16897421.670000002</v>
      </c>
      <c r="G24" s="10">
        <f t="shared" ref="G24" si="2">G29-G25</f>
        <v>20401826.779999971</v>
      </c>
      <c r="H24" s="11">
        <f t="shared" si="1"/>
        <v>120.73928897816259</v>
      </c>
      <c r="K24" s="15"/>
    </row>
    <row r="25" spans="1:11" ht="20.25" customHeight="1" x14ac:dyDescent="0.2">
      <c r="A25" s="9" t="s">
        <v>34</v>
      </c>
      <c r="B25" s="22" t="s">
        <v>35</v>
      </c>
      <c r="C25" s="22"/>
      <c r="D25" s="22"/>
      <c r="E25" s="10">
        <f t="shared" ref="E25:G27" si="3">E26</f>
        <v>2809670095.3000002</v>
      </c>
      <c r="F25" s="10">
        <f t="shared" si="3"/>
        <v>2832076541.3000002</v>
      </c>
      <c r="G25" s="10">
        <f t="shared" si="3"/>
        <v>757485509.51999998</v>
      </c>
      <c r="H25" s="11">
        <f t="shared" si="1"/>
        <v>26.746646796922146</v>
      </c>
    </row>
    <row r="26" spans="1:11" ht="28.5" customHeight="1" x14ac:dyDescent="0.2">
      <c r="A26" s="9" t="s">
        <v>36</v>
      </c>
      <c r="B26" s="22" t="s">
        <v>37</v>
      </c>
      <c r="C26" s="27"/>
      <c r="D26" s="27"/>
      <c r="E26" s="10">
        <f t="shared" si="3"/>
        <v>2809670095.3000002</v>
      </c>
      <c r="F26" s="10">
        <f t="shared" si="3"/>
        <v>2832076541.3000002</v>
      </c>
      <c r="G26" s="10">
        <f t="shared" si="3"/>
        <v>757485509.51999998</v>
      </c>
      <c r="H26" s="11">
        <f t="shared" si="1"/>
        <v>26.746646796922146</v>
      </c>
    </row>
    <row r="27" spans="1:11" ht="30.6" customHeight="1" x14ac:dyDescent="0.2">
      <c r="A27" s="16" t="s">
        <v>38</v>
      </c>
      <c r="B27" s="22" t="s">
        <v>39</v>
      </c>
      <c r="C27" s="27"/>
      <c r="D27" s="27"/>
      <c r="E27" s="10">
        <f t="shared" si="3"/>
        <v>2809670095.3000002</v>
      </c>
      <c r="F27" s="10">
        <f t="shared" si="3"/>
        <v>2832076541.3000002</v>
      </c>
      <c r="G27" s="10">
        <f t="shared" si="3"/>
        <v>757485509.51999998</v>
      </c>
      <c r="H27" s="11">
        <f t="shared" si="1"/>
        <v>26.746646796922146</v>
      </c>
    </row>
    <row r="28" spans="1:11" ht="30" customHeight="1" x14ac:dyDescent="0.2">
      <c r="A28" s="12" t="s">
        <v>40</v>
      </c>
      <c r="B28" s="27" t="s">
        <v>41</v>
      </c>
      <c r="C28" s="27"/>
      <c r="D28" s="27"/>
      <c r="E28" s="13">
        <v>2809670095.3000002</v>
      </c>
      <c r="F28" s="13">
        <v>2832076541.3000002</v>
      </c>
      <c r="G28" s="13">
        <v>757485509.51999998</v>
      </c>
      <c r="H28" s="14">
        <f t="shared" si="1"/>
        <v>26.746646796922146</v>
      </c>
      <c r="I28" s="17"/>
      <c r="J28" s="17"/>
      <c r="K28" s="15"/>
    </row>
    <row r="29" spans="1:11" ht="19.149999999999999" customHeight="1" x14ac:dyDescent="0.2">
      <c r="A29" s="9" t="s">
        <v>42</v>
      </c>
      <c r="B29" s="22" t="s">
        <v>43</v>
      </c>
      <c r="C29" s="22"/>
      <c r="D29" s="22"/>
      <c r="E29" s="10">
        <f t="shared" ref="E29:G31" si="4">E30</f>
        <v>2811522855.1300001</v>
      </c>
      <c r="F29" s="10">
        <f t="shared" si="4"/>
        <v>2984368261.5100002</v>
      </c>
      <c r="G29" s="10">
        <f t="shared" si="4"/>
        <v>777887336.29999995</v>
      </c>
      <c r="H29" s="11">
        <f t="shared" si="1"/>
        <v>26.06539368256156</v>
      </c>
    </row>
    <row r="30" spans="1:11" ht="24.6" customHeight="1" x14ac:dyDescent="0.2">
      <c r="A30" s="9" t="s">
        <v>44</v>
      </c>
      <c r="B30" s="22" t="s">
        <v>45</v>
      </c>
      <c r="C30" s="27"/>
      <c r="D30" s="27"/>
      <c r="E30" s="10">
        <f t="shared" si="4"/>
        <v>2811522855.1300001</v>
      </c>
      <c r="F30" s="10">
        <f t="shared" si="4"/>
        <v>2984368261.5100002</v>
      </c>
      <c r="G30" s="10">
        <f t="shared" si="4"/>
        <v>777887336.29999995</v>
      </c>
      <c r="H30" s="11">
        <f t="shared" si="1"/>
        <v>26.06539368256156</v>
      </c>
    </row>
    <row r="31" spans="1:11" ht="29.45" customHeight="1" x14ac:dyDescent="0.2">
      <c r="A31" s="9" t="s">
        <v>46</v>
      </c>
      <c r="B31" s="22" t="s">
        <v>47</v>
      </c>
      <c r="C31" s="27"/>
      <c r="D31" s="27"/>
      <c r="E31" s="10">
        <f t="shared" si="4"/>
        <v>2811522855.1300001</v>
      </c>
      <c r="F31" s="10">
        <f t="shared" si="4"/>
        <v>2984368261.5100002</v>
      </c>
      <c r="G31" s="10">
        <f t="shared" si="4"/>
        <v>777887336.29999995</v>
      </c>
      <c r="H31" s="11">
        <f t="shared" si="1"/>
        <v>26.06539368256156</v>
      </c>
    </row>
    <row r="32" spans="1:11" ht="28.5" customHeight="1" x14ac:dyDescent="0.2">
      <c r="A32" s="12" t="s">
        <v>48</v>
      </c>
      <c r="B32" s="27" t="s">
        <v>49</v>
      </c>
      <c r="C32" s="27"/>
      <c r="D32" s="27"/>
      <c r="E32" s="13">
        <v>2811522855.1300001</v>
      </c>
      <c r="F32" s="13">
        <v>2984368261.5100002</v>
      </c>
      <c r="G32" s="13">
        <v>777887336.29999995</v>
      </c>
      <c r="H32" s="14">
        <f t="shared" si="1"/>
        <v>26.06539368256156</v>
      </c>
      <c r="I32" s="17"/>
      <c r="J32" s="15"/>
      <c r="K32" s="15"/>
    </row>
    <row r="33" spans="1:8" ht="30.75" customHeight="1" x14ac:dyDescent="0.2">
      <c r="A33" s="9" t="s">
        <v>50</v>
      </c>
      <c r="B33" s="22" t="s">
        <v>51</v>
      </c>
      <c r="C33" s="27"/>
      <c r="D33" s="27"/>
      <c r="E33" s="10">
        <f>E34-E39+E42</f>
        <v>0</v>
      </c>
      <c r="F33" s="10">
        <f>F34-F39+F42</f>
        <v>0</v>
      </c>
      <c r="G33" s="10">
        <f>G34-G39+G42+G37</f>
        <v>20287345.84</v>
      </c>
      <c r="H33" s="14">
        <v>0</v>
      </c>
    </row>
    <row r="34" spans="1:8" ht="53.45" hidden="1" customHeight="1" x14ac:dyDescent="0.2">
      <c r="A34" s="9" t="s">
        <v>52</v>
      </c>
      <c r="B34" s="22" t="s">
        <v>53</v>
      </c>
      <c r="C34" s="22"/>
      <c r="D34" s="22"/>
      <c r="E34" s="10">
        <f>E35</f>
        <v>0</v>
      </c>
      <c r="F34" s="10">
        <f t="shared" ref="F34:G35" si="5">F35</f>
        <v>0</v>
      </c>
      <c r="G34" s="10">
        <f t="shared" si="5"/>
        <v>0</v>
      </c>
      <c r="H34" s="14" t="e">
        <f t="shared" si="1"/>
        <v>#DIV/0!</v>
      </c>
    </row>
    <row r="35" spans="1:8" ht="51" hidden="1" customHeight="1" x14ac:dyDescent="0.2">
      <c r="A35" s="9" t="s">
        <v>54</v>
      </c>
      <c r="B35" s="22" t="s">
        <v>55</v>
      </c>
      <c r="C35" s="22"/>
      <c r="D35" s="22"/>
      <c r="E35" s="10">
        <f>E36</f>
        <v>0</v>
      </c>
      <c r="F35" s="10">
        <f t="shared" si="5"/>
        <v>0</v>
      </c>
      <c r="G35" s="10">
        <f t="shared" si="5"/>
        <v>0</v>
      </c>
      <c r="H35" s="14" t="e">
        <f t="shared" si="1"/>
        <v>#DIV/0!</v>
      </c>
    </row>
    <row r="36" spans="1:8" ht="40.5" hidden="1" customHeight="1" x14ac:dyDescent="0.2">
      <c r="A36" s="12" t="s">
        <v>56</v>
      </c>
      <c r="B36" s="27" t="s">
        <v>57</v>
      </c>
      <c r="C36" s="27"/>
      <c r="D36" s="27"/>
      <c r="E36" s="13">
        <v>0</v>
      </c>
      <c r="F36" s="13">
        <v>0</v>
      </c>
      <c r="G36" s="13">
        <v>0</v>
      </c>
      <c r="H36" s="14" t="e">
        <f t="shared" si="1"/>
        <v>#DIV/0!</v>
      </c>
    </row>
    <row r="37" spans="1:8" ht="31.9" customHeight="1" x14ac:dyDescent="0.2">
      <c r="A37" s="9" t="s">
        <v>58</v>
      </c>
      <c r="B37" s="22" t="s">
        <v>59</v>
      </c>
      <c r="C37" s="27"/>
      <c r="D37" s="27"/>
      <c r="E37" s="10">
        <f t="shared" ref="E37:G37" si="6">E38</f>
        <v>0</v>
      </c>
      <c r="F37" s="10">
        <f t="shared" si="6"/>
        <v>0</v>
      </c>
      <c r="G37" s="10">
        <f t="shared" si="6"/>
        <v>20287345.84</v>
      </c>
      <c r="H37" s="14">
        <v>0</v>
      </c>
    </row>
    <row r="38" spans="1:8" ht="108.6" customHeight="1" x14ac:dyDescent="0.2">
      <c r="A38" s="9" t="s">
        <v>60</v>
      </c>
      <c r="B38" s="22" t="s">
        <v>61</v>
      </c>
      <c r="C38" s="22"/>
      <c r="D38" s="22"/>
      <c r="E38" s="10">
        <f t="shared" ref="E38:F38" si="7">SUM(E53:E54)</f>
        <v>0</v>
      </c>
      <c r="F38" s="10">
        <f t="shared" si="7"/>
        <v>0</v>
      </c>
      <c r="G38" s="10">
        <f>SUM(G53:G54)</f>
        <v>20287345.84</v>
      </c>
      <c r="H38" s="14">
        <v>0</v>
      </c>
    </row>
    <row r="39" spans="1:8" ht="36" hidden="1" customHeight="1" x14ac:dyDescent="0.2">
      <c r="A39" s="9" t="s">
        <v>62</v>
      </c>
      <c r="B39" s="22" t="s">
        <v>63</v>
      </c>
      <c r="C39" s="22"/>
      <c r="D39" s="22"/>
      <c r="E39" s="10">
        <f t="shared" ref="E39:G40" si="8">E40</f>
        <v>0</v>
      </c>
      <c r="F39" s="10">
        <f t="shared" si="8"/>
        <v>0</v>
      </c>
      <c r="G39" s="10">
        <f t="shared" si="8"/>
        <v>0</v>
      </c>
      <c r="H39" s="11" t="e">
        <f t="shared" si="1"/>
        <v>#DIV/0!</v>
      </c>
    </row>
    <row r="40" spans="1:8" ht="63.75" hidden="1" x14ac:dyDescent="0.2">
      <c r="A40" s="9" t="s">
        <v>64</v>
      </c>
      <c r="B40" s="22" t="s">
        <v>65</v>
      </c>
      <c r="C40" s="27"/>
      <c r="D40" s="27"/>
      <c r="E40" s="10">
        <f t="shared" si="8"/>
        <v>0</v>
      </c>
      <c r="F40" s="10">
        <f t="shared" si="8"/>
        <v>0</v>
      </c>
      <c r="G40" s="10">
        <f t="shared" si="8"/>
        <v>0</v>
      </c>
      <c r="H40" s="11" t="e">
        <f t="shared" si="1"/>
        <v>#DIV/0!</v>
      </c>
    </row>
    <row r="41" spans="1:8" ht="108" hidden="1" customHeight="1" x14ac:dyDescent="0.2">
      <c r="A41" s="12" t="s">
        <v>66</v>
      </c>
      <c r="B41" s="27" t="s">
        <v>67</v>
      </c>
      <c r="C41" s="27"/>
      <c r="D41" s="27"/>
      <c r="E41" s="13">
        <v>0</v>
      </c>
      <c r="F41" s="13">
        <v>0</v>
      </c>
      <c r="G41" s="13">
        <v>0</v>
      </c>
      <c r="H41" s="14" t="e">
        <f t="shared" si="1"/>
        <v>#DIV/0!</v>
      </c>
    </row>
    <row r="42" spans="1:8" ht="39.75" hidden="1" customHeight="1" x14ac:dyDescent="0.2">
      <c r="A42" s="9" t="s">
        <v>68</v>
      </c>
      <c r="B42" s="22" t="s">
        <v>69</v>
      </c>
      <c r="C42" s="22"/>
      <c r="D42" s="22"/>
      <c r="E42" s="10">
        <f>E43-E48</f>
        <v>0</v>
      </c>
      <c r="F42" s="10">
        <f>F43-F48</f>
        <v>0</v>
      </c>
      <c r="G42" s="10">
        <f>G43-G48</f>
        <v>0</v>
      </c>
      <c r="H42" s="11" t="e">
        <f t="shared" si="1"/>
        <v>#DIV/0!</v>
      </c>
    </row>
    <row r="43" spans="1:8" ht="36" hidden="1" customHeight="1" x14ac:dyDescent="0.2">
      <c r="A43" s="9" t="s">
        <v>70</v>
      </c>
      <c r="B43" s="22" t="s">
        <v>71</v>
      </c>
      <c r="C43" s="27"/>
      <c r="D43" s="27"/>
      <c r="E43" s="10">
        <f>E44+E46</f>
        <v>0</v>
      </c>
      <c r="F43" s="10">
        <f>F44+F46</f>
        <v>0</v>
      </c>
      <c r="G43" s="10">
        <f>G44+G46</f>
        <v>0</v>
      </c>
      <c r="H43" s="11" t="e">
        <f t="shared" si="1"/>
        <v>#DIV/0!</v>
      </c>
    </row>
    <row r="44" spans="1:8" ht="38.25" hidden="1" customHeight="1" x14ac:dyDescent="0.2">
      <c r="A44" s="9" t="s">
        <v>72</v>
      </c>
      <c r="B44" s="22" t="s">
        <v>73</v>
      </c>
      <c r="C44" s="22"/>
      <c r="D44" s="22"/>
      <c r="E44" s="10">
        <f>E45</f>
        <v>0</v>
      </c>
      <c r="F44" s="10">
        <f>F45</f>
        <v>0</v>
      </c>
      <c r="G44" s="10">
        <f>G45</f>
        <v>0</v>
      </c>
      <c r="H44" s="11" t="e">
        <f t="shared" si="1"/>
        <v>#DIV/0!</v>
      </c>
    </row>
    <row r="45" spans="1:8" ht="49.5" hidden="1" customHeight="1" x14ac:dyDescent="0.2">
      <c r="A45" s="12" t="s">
        <v>74</v>
      </c>
      <c r="B45" s="27" t="s">
        <v>75</v>
      </c>
      <c r="C45" s="27"/>
      <c r="D45" s="27"/>
      <c r="E45" s="13"/>
      <c r="F45" s="13"/>
      <c r="G45" s="13"/>
      <c r="H45" s="14" t="e">
        <f t="shared" si="1"/>
        <v>#DIV/0!</v>
      </c>
    </row>
    <row r="46" spans="1:8" ht="63" hidden="1" customHeight="1" x14ac:dyDescent="0.2">
      <c r="A46" s="9" t="s">
        <v>76</v>
      </c>
      <c r="B46" s="22" t="s">
        <v>77</v>
      </c>
      <c r="C46" s="22"/>
      <c r="D46" s="22"/>
      <c r="E46" s="10">
        <f>E47</f>
        <v>0</v>
      </c>
      <c r="F46" s="10">
        <f>F47</f>
        <v>0</v>
      </c>
      <c r="G46" s="10">
        <f>G47</f>
        <v>0</v>
      </c>
      <c r="H46" s="11" t="e">
        <f t="shared" si="1"/>
        <v>#DIV/0!</v>
      </c>
    </row>
    <row r="47" spans="1:8" ht="59.25" hidden="1" customHeight="1" x14ac:dyDescent="0.2">
      <c r="A47" s="12" t="s">
        <v>78</v>
      </c>
      <c r="B47" s="27" t="s">
        <v>79</v>
      </c>
      <c r="C47" s="27"/>
      <c r="D47" s="27"/>
      <c r="E47" s="13"/>
      <c r="F47" s="13"/>
      <c r="G47" s="13"/>
      <c r="H47" s="14" t="e">
        <f t="shared" si="1"/>
        <v>#DIV/0!</v>
      </c>
    </row>
    <row r="48" spans="1:8" ht="39" hidden="1" customHeight="1" x14ac:dyDescent="0.2">
      <c r="A48" s="9" t="s">
        <v>80</v>
      </c>
      <c r="B48" s="22" t="s">
        <v>81</v>
      </c>
      <c r="C48" s="27"/>
      <c r="D48" s="27"/>
      <c r="E48" s="10">
        <f>E49+E51</f>
        <v>0</v>
      </c>
      <c r="F48" s="10">
        <f>F49+F51</f>
        <v>0</v>
      </c>
      <c r="G48" s="10">
        <f>G49+G51</f>
        <v>0</v>
      </c>
      <c r="H48" s="11" t="e">
        <f t="shared" si="1"/>
        <v>#DIV/0!</v>
      </c>
    </row>
    <row r="49" spans="1:8" ht="37.5" hidden="1" customHeight="1" x14ac:dyDescent="0.2">
      <c r="A49" s="9" t="s">
        <v>82</v>
      </c>
      <c r="B49" s="22" t="s">
        <v>83</v>
      </c>
      <c r="C49" s="22"/>
      <c r="D49" s="22"/>
      <c r="E49" s="10">
        <f>E50</f>
        <v>0</v>
      </c>
      <c r="F49" s="10">
        <f>F50</f>
        <v>0</v>
      </c>
      <c r="G49" s="10">
        <f>G50</f>
        <v>0</v>
      </c>
      <c r="H49" s="11" t="e">
        <f t="shared" si="1"/>
        <v>#DIV/0!</v>
      </c>
    </row>
    <row r="50" spans="1:8" ht="51" hidden="1" customHeight="1" x14ac:dyDescent="0.2">
      <c r="A50" s="12" t="s">
        <v>84</v>
      </c>
      <c r="B50" s="27" t="s">
        <v>85</v>
      </c>
      <c r="C50" s="27"/>
      <c r="D50" s="27"/>
      <c r="E50" s="13"/>
      <c r="F50" s="13"/>
      <c r="G50" s="13"/>
      <c r="H50" s="14" t="e">
        <f t="shared" si="1"/>
        <v>#DIV/0!</v>
      </c>
    </row>
    <row r="51" spans="1:8" ht="50.25" hidden="1" customHeight="1" x14ac:dyDescent="0.2">
      <c r="A51" s="9" t="s">
        <v>86</v>
      </c>
      <c r="B51" s="22" t="s">
        <v>87</v>
      </c>
      <c r="C51" s="22"/>
      <c r="D51" s="22"/>
      <c r="E51" s="10">
        <f>E52</f>
        <v>0</v>
      </c>
      <c r="F51" s="10">
        <f>F52</f>
        <v>0</v>
      </c>
      <c r="G51" s="10">
        <f>G52</f>
        <v>0</v>
      </c>
      <c r="H51" s="11" t="e">
        <f t="shared" si="1"/>
        <v>#DIV/0!</v>
      </c>
    </row>
    <row r="52" spans="1:8" ht="60" hidden="1" customHeight="1" x14ac:dyDescent="0.2">
      <c r="A52" s="12" t="s">
        <v>88</v>
      </c>
      <c r="B52" s="27" t="s">
        <v>89</v>
      </c>
      <c r="C52" s="27"/>
      <c r="D52" s="27"/>
      <c r="E52" s="13"/>
      <c r="F52" s="13"/>
      <c r="G52" s="13"/>
      <c r="H52" s="14" t="e">
        <f t="shared" si="1"/>
        <v>#DIV/0!</v>
      </c>
    </row>
    <row r="53" spans="1:8" ht="95.45" customHeight="1" x14ac:dyDescent="0.2">
      <c r="A53" s="12" t="s">
        <v>90</v>
      </c>
      <c r="B53" s="27" t="s">
        <v>91</v>
      </c>
      <c r="C53" s="27"/>
      <c r="D53" s="27"/>
      <c r="E53" s="13">
        <v>0</v>
      </c>
      <c r="F53" s="13">
        <v>0</v>
      </c>
      <c r="G53" s="13">
        <v>20287345.84</v>
      </c>
      <c r="H53" s="14">
        <v>0</v>
      </c>
    </row>
    <row r="54" spans="1:8" ht="85.15" hidden="1" customHeight="1" x14ac:dyDescent="0.2">
      <c r="A54" s="12" t="s">
        <v>92</v>
      </c>
      <c r="B54" s="27" t="s">
        <v>93</v>
      </c>
      <c r="C54" s="27"/>
      <c r="D54" s="27"/>
      <c r="E54" s="13">
        <v>0</v>
      </c>
      <c r="F54" s="13">
        <v>0</v>
      </c>
      <c r="G54" s="13">
        <v>0</v>
      </c>
      <c r="H54" s="14">
        <v>0</v>
      </c>
    </row>
    <row r="55" spans="1:8" ht="30.75" customHeight="1" x14ac:dyDescent="0.2">
      <c r="A55" s="9" t="s">
        <v>94</v>
      </c>
      <c r="B55" s="29"/>
      <c r="C55" s="29"/>
      <c r="D55" s="29"/>
      <c r="E55" s="10">
        <f>E12+E17+E24+E33</f>
        <v>51852759.829999924</v>
      </c>
      <c r="F55" s="10">
        <f>F12+F17+F24+F33</f>
        <v>66897421.670000002</v>
      </c>
      <c r="G55" s="10">
        <f>G12+G17+G24+G33</f>
        <v>40689172.619999975</v>
      </c>
      <c r="H55" s="11">
        <f t="shared" si="1"/>
        <v>60.823229960515711</v>
      </c>
    </row>
    <row r="56" spans="1:8" ht="12" x14ac:dyDescent="0.2">
      <c r="A56" s="18"/>
      <c r="B56" s="18"/>
      <c r="C56" s="18"/>
      <c r="D56" s="18"/>
      <c r="E56" s="18"/>
      <c r="F56" s="18"/>
      <c r="G56" s="18"/>
      <c r="H56" s="18"/>
    </row>
    <row r="57" spans="1:8" ht="12" x14ac:dyDescent="0.2">
      <c r="A57" s="18"/>
      <c r="B57" s="18"/>
      <c r="C57" s="18"/>
      <c r="D57" s="18"/>
      <c r="E57" s="18"/>
      <c r="F57" s="19"/>
      <c r="G57" s="19"/>
      <c r="H57" s="18"/>
    </row>
    <row r="58" spans="1:8" ht="12" x14ac:dyDescent="0.2">
      <c r="A58" s="18"/>
      <c r="B58" s="18"/>
      <c r="C58" s="18"/>
      <c r="D58" s="18"/>
      <c r="E58" s="18"/>
      <c r="F58" s="18"/>
      <c r="G58" s="18"/>
      <c r="H58" s="18"/>
    </row>
  </sheetData>
  <mergeCells count="51">
    <mergeCell ref="B53:D53"/>
    <mergeCell ref="B54:D54"/>
    <mergeCell ref="B55:D55"/>
    <mergeCell ref="B47:D47"/>
    <mergeCell ref="B48:D48"/>
    <mergeCell ref="B49:D49"/>
    <mergeCell ref="B50:D50"/>
    <mergeCell ref="B51:D51"/>
    <mergeCell ref="B52:D52"/>
    <mergeCell ref="B46:D46"/>
    <mergeCell ref="B35:D35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B34:D34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22:D22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A7:H7"/>
    <mergeCell ref="A9:A10"/>
    <mergeCell ref="B9:D10"/>
    <mergeCell ref="E9:F9"/>
    <mergeCell ref="G9:G10"/>
    <mergeCell ref="H9:H10"/>
  </mergeCells>
  <pageMargins left="0.74803149606299213" right="0.19685039370078741" top="0.19685039370078741" bottom="0.19685039370078741" header="0.19685039370078741" footer="0.19685039370078741"/>
  <pageSetup paperSize="9" scale="6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2025</vt:lpstr>
      <vt:lpstr>'источники 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2025-05-13T08:02:22Z</dcterms:created>
  <dcterms:modified xsi:type="dcterms:W3CDTF">2025-05-16T07:36:09Z</dcterms:modified>
</cp:coreProperties>
</file>