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6 сессия 11.12.2024\Решения 16 сессии 11.12.2024\Решение 226 об исполнении бюджета за 9 месяцев\"/>
    </mc:Choice>
  </mc:AlternateContent>
  <bookViews>
    <workbookView xWindow="0" yWindow="0" windowWidth="28800" windowHeight="12435"/>
  </bookViews>
  <sheets>
    <sheet name="расходы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'расходы 2024'!$A$1:$K$72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1" i="1" l="1"/>
  <c r="K70" i="1"/>
  <c r="K69" i="1"/>
  <c r="J68" i="1"/>
  <c r="I68" i="1"/>
  <c r="H68" i="1"/>
  <c r="G68" i="1"/>
  <c r="K67" i="1"/>
  <c r="J66" i="1"/>
  <c r="I66" i="1"/>
  <c r="H66" i="1"/>
  <c r="G66" i="1"/>
  <c r="K65" i="1"/>
  <c r="K64" i="1"/>
  <c r="K63" i="1"/>
  <c r="J62" i="1"/>
  <c r="I62" i="1"/>
  <c r="H62" i="1"/>
  <c r="G62" i="1"/>
  <c r="K61" i="1"/>
  <c r="K60" i="1"/>
  <c r="K59" i="1"/>
  <c r="K58" i="1"/>
  <c r="J57" i="1"/>
  <c r="K57" i="1" s="1"/>
  <c r="I57" i="1"/>
  <c r="H57" i="1"/>
  <c r="G57" i="1"/>
  <c r="K56" i="1"/>
  <c r="K55" i="1"/>
  <c r="K54" i="1"/>
  <c r="K53" i="1"/>
  <c r="K52" i="1"/>
  <c r="K51" i="1"/>
  <c r="J50" i="1"/>
  <c r="I50" i="1"/>
  <c r="H50" i="1"/>
  <c r="G50" i="1"/>
  <c r="K49" i="1"/>
  <c r="K48" i="1"/>
  <c r="K47" i="1"/>
  <c r="J47" i="1"/>
  <c r="I47" i="1"/>
  <c r="H47" i="1"/>
  <c r="G47" i="1"/>
  <c r="K46" i="1"/>
  <c r="K45" i="1"/>
  <c r="K44" i="1"/>
  <c r="K43" i="1"/>
  <c r="K42" i="1"/>
  <c r="K41" i="1"/>
  <c r="J41" i="1"/>
  <c r="I41" i="1"/>
  <c r="H41" i="1"/>
  <c r="G41" i="1"/>
  <c r="K40" i="1"/>
  <c r="K39" i="1"/>
  <c r="J39" i="1"/>
  <c r="I39" i="1"/>
  <c r="H39" i="1"/>
  <c r="G39" i="1"/>
  <c r="K37" i="1"/>
  <c r="K36" i="1"/>
  <c r="K35" i="1"/>
  <c r="K34" i="1"/>
  <c r="J34" i="1"/>
  <c r="I34" i="1"/>
  <c r="H34" i="1"/>
  <c r="G34" i="1"/>
  <c r="K33" i="1"/>
  <c r="K32" i="1"/>
  <c r="K31" i="1"/>
  <c r="K30" i="1"/>
  <c r="K29" i="1"/>
  <c r="K28" i="1"/>
  <c r="J27" i="1"/>
  <c r="I27" i="1"/>
  <c r="H27" i="1"/>
  <c r="G27" i="1"/>
  <c r="K26" i="1"/>
  <c r="K25" i="1"/>
  <c r="K24" i="1"/>
  <c r="J23" i="1"/>
  <c r="I23" i="1"/>
  <c r="H23" i="1"/>
  <c r="G23" i="1"/>
  <c r="K22" i="1"/>
  <c r="J21" i="1"/>
  <c r="I21" i="1"/>
  <c r="H21" i="1"/>
  <c r="G21" i="1"/>
  <c r="K20" i="1"/>
  <c r="K17" i="1"/>
  <c r="K16" i="1"/>
  <c r="K15" i="1"/>
  <c r="K14" i="1"/>
  <c r="K13" i="1"/>
  <c r="K12" i="1"/>
  <c r="J11" i="1"/>
  <c r="I11" i="1"/>
  <c r="H11" i="1"/>
  <c r="H72" i="1" s="1"/>
  <c r="G11" i="1"/>
  <c r="K11" i="1" l="1"/>
  <c r="K23" i="1"/>
  <c r="K50" i="1"/>
  <c r="K66" i="1"/>
  <c r="G72" i="1"/>
  <c r="I72" i="1"/>
  <c r="K21" i="1"/>
  <c r="K27" i="1"/>
  <c r="K62" i="1"/>
  <c r="K68" i="1"/>
  <c r="J72" i="1"/>
  <c r="K72" i="1" s="1"/>
</calcChain>
</file>

<file path=xl/sharedStrings.xml><?xml version="1.0" encoding="utf-8"?>
<sst xmlns="http://schemas.openxmlformats.org/spreadsheetml/2006/main" count="302" uniqueCount="101">
  <si>
    <t>Наименование</t>
  </si>
  <si>
    <t>Гла-ва</t>
  </si>
  <si>
    <t>Раз-дел</t>
  </si>
  <si>
    <t>Под-раз-дел</t>
  </si>
  <si>
    <t>Целевая статья</t>
  </si>
  <si>
    <t>Вид рас-ходов</t>
  </si>
  <si>
    <t>План на 01.10.2024г., руб.</t>
  </si>
  <si>
    <t>скрыть</t>
  </si>
  <si>
    <t>Исполнено на 01.10.2024г.,руб.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</si>
  <si>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</si>
  <si>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</si>
  <si>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</si>
  <si>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</si>
  <si>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</si>
  <si>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Общегосударственные вопросы</t>
  </si>
  <si>
    <t>01</t>
  </si>
  <si>
    <t>00</t>
  </si>
  <si>
    <t>000 00 00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</si>
  <si>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</si>
  <si>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</si>
  <si>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</si>
  <si>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</si>
  <si>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</si>
  <si>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</si>
  <si>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</si>
  <si>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</si>
  <si>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</si>
  <si>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</si>
  <si>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</si>
  <si>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</si>
  <si>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</si>
  <si>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</si>
  <si>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</si>
  <si>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</si>
  <si>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</si>
  <si>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</si>
  <si>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</si>
  <si>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</si>
  <si>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</si>
  <si>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</si>
  <si>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</si>
  <si>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</si>
  <si>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пожарной безопасности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</si>
  <si>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</si>
  <si>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</si>
  <si>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</si>
  <si>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</si>
  <si>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</si>
  <si>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</si>
  <si>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</si>
  <si>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</si>
  <si>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</si>
  <si>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</si>
  <si>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</si>
  <si>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</si>
  <si>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</si>
  <si>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</si>
  <si>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</si>
  <si>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</si>
  <si>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</si>
  <si>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</si>
  <si>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</si>
  <si>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</si>
  <si>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Молодёжная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</si>
  <si>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</si>
  <si>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</si>
  <si>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</si>
  <si>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</si>
  <si>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</si>
  <si>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</si>
  <si>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</si>
  <si>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</si>
  <si>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 xml:space="preserve">09 </t>
  </si>
  <si>
    <t>00 00 00</t>
  </si>
  <si>
    <t>Скорая медицинская помощь</t>
  </si>
  <si>
    <t>Физическая культура и спорт</t>
  </si>
  <si>
    <t>Другие вопросы в области здравоохранения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</si>
  <si>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</si>
  <si>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</si>
  <si>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</si>
  <si>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</si>
  <si>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</si>
  <si>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</si>
  <si>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</si>
  <si>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 xml:space="preserve">Физическая культура 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</si>
  <si>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</si>
  <si>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</si>
  <si>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</si>
  <si>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</si>
  <si>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 бюджетам субъектов РФ муниципальных образований общего характера</t>
  </si>
  <si>
    <t>14</t>
  </si>
  <si>
    <t>Дотации на выравнивание бюджетной обеспеченности субъектов РФ и муниципальных образований</t>
  </si>
  <si>
    <t>Иные дотации</t>
  </si>
  <si>
    <t>Прочие межбюджетные трансферты общего характера</t>
  </si>
  <si>
    <t>ВСЕГО</t>
  </si>
  <si>
    <t xml:space="preserve">         Отчет об исполнении бюджета Вельского муниципального района                                                                                                                     по расходам за 9 месяцев 2024 года по разделам и подразделам функциональной классификации расходов бюджетов РФ</t>
  </si>
  <si>
    <t>Вельского муниципального района</t>
  </si>
  <si>
    <t>Архангельской области</t>
  </si>
  <si>
    <t>к  решению Собрания депутатов</t>
  </si>
  <si>
    <t>Приложение № 3</t>
  </si>
  <si>
    <t>от 11 декабря 2024 г.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</si>
</sst>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"/>
  </numFmts>
  <fonts count="11" x14ac:knownFonts="1"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indexed="10"/>
      <name val="Arial"/>
      <family val="2"/>
      <charset val="204"/>
    </font>
    <font>
      <b/>
      <sz val="9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164" fontId="6" fillId="2" borderId="1" xfId="0" applyNumberFormat="1" applyFont="1" applyFill="1" applyBorder="1"/>
    <xf numFmtId="0" fontId="7" fillId="2" borderId="0" xfId="0" applyFont="1" applyFill="1"/>
    <xf numFmtId="49" fontId="5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/>
    <xf numFmtId="164" fontId="5" fillId="2" borderId="1" xfId="0" applyNumberFormat="1" applyFont="1" applyFill="1" applyBorder="1"/>
    <xf numFmtId="0" fontId="8" fillId="2" borderId="0" xfId="0" applyFont="1" applyFill="1"/>
    <xf numFmtId="164" fontId="8" fillId="2" borderId="0" xfId="0" applyNumberFormat="1" applyFont="1" applyFill="1"/>
    <xf numFmtId="164" fontId="3" fillId="2" borderId="0" xfId="0" applyNumberFormat="1" applyFont="1" applyFill="1"/>
    <xf numFmtId="49" fontId="5" fillId="2" borderId="1" xfId="0" applyNumberFormat="1" applyFont="1" applyFill="1" applyBorder="1"/>
    <xf numFmtId="0" fontId="9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8" fillId="2" borderId="0" xfId="0" applyFont="1" applyFill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0" fontId="10" fillId="2" borderId="0" xfId="0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0" fontId="5" fillId="2" borderId="0" xfId="0" applyFont="1" applyFill="1" applyAlignment="1">
      <alignment horizontal="center"/>
    </xf>
    <xf numFmtId="0" fontId="1" fillId="3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tabSelected="1" view="pageBreakPreview" zoomScale="60" zoomScaleNormal="100" workbookViewId="0">
      <pane xSplit="6" ySplit="10" topLeftCell="G11" activePane="bottomRight" state="frozen"/>
      <selection pane="topRight" activeCell="G1" sqref="G1"/>
      <selection pane="bottomLeft" activeCell="A6" sqref="A6"/>
      <selection pane="bottomRight" activeCell="S68" sqref="S68"/>
    </sheetView>
  </sheetViews>
  <sheetFormatPr defaultColWidth="9.33203125" defaultRowHeight="12" x14ac:dyDescent="0.2"/>
  <cols>
    <col min="1" max="1" width="68.83203125" style="2" customWidth="1"/>
    <col min="2" max="2" width="3.33203125" style="3" hidden="1" customWidth="1"/>
    <col min="3" max="3" width="6.6640625" style="4" customWidth="1"/>
    <col min="4" max="4" width="7.5" style="2" customWidth="1"/>
    <col min="5" max="5" width="10.5" style="2" hidden="1" customWidth="1"/>
    <col min="6" max="6" width="7" style="2" hidden="1" customWidth="1"/>
    <col min="7" max="7" width="19.5" style="2" customWidth="1"/>
    <col min="8" max="8" width="18.6640625" style="2" customWidth="1"/>
    <col min="9" max="9" width="10.6640625" style="2" hidden="1" customWidth="1"/>
    <col min="10" max="10" width="19.33203125" style="2" customWidth="1"/>
    <col min="11" max="11" width="9.83203125" style="2" customWidth="1"/>
    <col min="12" max="12" width="13.6640625" style="2" customWidth="1"/>
    <col min="13" max="13" width="9.6640625" style="2" bestFit="1" customWidth="1"/>
    <col min="14" max="16384" width="9.33203125" style="2"/>
  </cols>
  <sheetData>
    <row r="1" spans="1:12" ht="13.15" customHeight="1" x14ac:dyDescent="0.2">
      <c r="H1" s="38" t="s">
        <v>99</v>
      </c>
      <c r="I1" s="1"/>
    </row>
    <row r="2" spans="1:12" ht="12.6" customHeight="1" x14ac:dyDescent="0.2">
      <c r="H2" s="38" t="s">
        <v>98</v>
      </c>
      <c r="I2" s="1"/>
    </row>
    <row r="3" spans="1:12" ht="12.6" customHeight="1" x14ac:dyDescent="0.2">
      <c r="H3" s="38" t="s">
        <v>96</v>
      </c>
      <c r="I3" s="1"/>
    </row>
    <row r="4" spans="1:12" ht="11.45" customHeight="1" x14ac:dyDescent="0.2">
      <c r="H4" s="38" t="s">
        <v>97</v>
      </c>
      <c r="I4" s="1"/>
    </row>
    <row r="5" spans="1:12" ht="12.75" x14ac:dyDescent="0.2">
      <c r="H5" s="38" t="s">
        <v>100</v>
      </c>
      <c r="I5" s="1"/>
    </row>
    <row r="6" spans="1:12" ht="34.15" customHeight="1" x14ac:dyDescent="0.25">
      <c r="A6" s="39" t="s">
        <v>95</v>
      </c>
      <c r="B6" s="39"/>
      <c r="C6" s="39"/>
      <c r="D6" s="39"/>
      <c r="E6" s="40"/>
      <c r="F6" s="40"/>
      <c r="G6" s="40"/>
      <c r="H6" s="41"/>
      <c r="I6" s="41"/>
      <c r="J6" s="41"/>
      <c r="K6" s="41"/>
    </row>
    <row r="7" spans="1:12" ht="7.15" customHeight="1" x14ac:dyDescent="0.2">
      <c r="A7" s="5"/>
      <c r="B7" s="6"/>
      <c r="C7" s="7"/>
      <c r="D7" s="5"/>
      <c r="E7" s="5"/>
      <c r="F7" s="5"/>
      <c r="G7" s="8"/>
      <c r="H7" s="5"/>
      <c r="I7" s="5"/>
      <c r="J7" s="5"/>
      <c r="K7" s="5"/>
    </row>
    <row r="8" spans="1:12" ht="27.75" customHeight="1" x14ac:dyDescent="0.2">
      <c r="A8" s="42" t="s">
        <v>0</v>
      </c>
      <c r="B8" s="42" t="s">
        <v>1</v>
      </c>
      <c r="C8" s="42" t="s">
        <v>2</v>
      </c>
      <c r="D8" s="42" t="s">
        <v>3</v>
      </c>
      <c r="E8" s="43" t="s">
        <v>4</v>
      </c>
      <c r="F8" s="43" t="s">
        <v>5</v>
      </c>
      <c r="G8" s="44" t="s">
        <v>6</v>
      </c>
      <c r="H8" s="45"/>
      <c r="I8" s="9" t="s">
        <v>7</v>
      </c>
      <c r="J8" s="46" t="s">
        <v>8</v>
      </c>
      <c r="K8" s="46" t="s">
        <v>9</v>
      </c>
    </row>
    <row r="9" spans="1:12" ht="32.450000000000003" customHeight="1" x14ac:dyDescent="0.2">
      <c r="A9" s="42"/>
      <c r="B9" s="42"/>
      <c r="C9" s="42"/>
      <c r="D9" s="42"/>
      <c r="E9" s="43"/>
      <c r="F9" s="43"/>
      <c r="G9" s="10" t="s">
        <v>10</v>
      </c>
      <c r="H9" s="10" t="s">
        <v>11</v>
      </c>
      <c r="I9" s="10" t="s">
        <v>12</v>
      </c>
      <c r="J9" s="46"/>
      <c r="K9" s="46" t="s">
        <v>13</v>
      </c>
    </row>
    <row r="10" spans="1:12" ht="12.75" x14ac:dyDescent="0.2">
      <c r="A10" s="11">
        <v>1</v>
      </c>
      <c r="B10" s="11"/>
      <c r="C10" s="12">
        <v>2</v>
      </c>
      <c r="D10" s="12">
        <v>3</v>
      </c>
      <c r="E10" s="12"/>
      <c r="F10" s="12"/>
      <c r="G10" s="13">
        <v>4</v>
      </c>
      <c r="H10" s="13">
        <v>5</v>
      </c>
      <c r="I10" s="13"/>
      <c r="J10" s="13">
        <v>6</v>
      </c>
      <c r="K10" s="13">
        <v>7</v>
      </c>
    </row>
    <row r="11" spans="1:12" s="19" customFormat="1" ht="15.75" customHeight="1" x14ac:dyDescent="0.2">
      <c r="A11" s="14" t="s">
        <v>14</v>
      </c>
      <c r="B11" s="15"/>
      <c r="C11" s="16" t="s">
        <v>15</v>
      </c>
      <c r="D11" s="16" t="s">
        <v>16</v>
      </c>
      <c r="E11" s="16" t="s">
        <v>17</v>
      </c>
      <c r="F11" s="16" t="s">
        <v>18</v>
      </c>
      <c r="G11" s="17">
        <f>G12+G13+G14+G16+G17+G18+G19+G20+G15</f>
        <v>184158298.63000003</v>
      </c>
      <c r="H11" s="17">
        <f>H12+H13+H14+H16+H17+H18+H19+H20+H15</f>
        <v>206443646.36000001</v>
      </c>
      <c r="I11" s="17">
        <f>I12+I13+I14+I16+I17+I18+I19+I20+I15</f>
        <v>0</v>
      </c>
      <c r="J11" s="17">
        <f>J12+J13+J14+J16+J17+J18+J19+J20+J15</f>
        <v>147335562.33000001</v>
      </c>
      <c r="K11" s="18">
        <f t="shared" ref="K11:K37" si="0">J11/H11*100</f>
        <v>71.368416964053083</v>
      </c>
    </row>
    <row r="12" spans="1:12" ht="26.25" customHeight="1" x14ac:dyDescent="0.2">
      <c r="A12" s="20" t="s">
        <v>19</v>
      </c>
      <c r="B12" s="21"/>
      <c r="C12" s="22" t="s">
        <v>15</v>
      </c>
      <c r="D12" s="22" t="s">
        <v>20</v>
      </c>
      <c r="E12" s="22" t="s">
        <v>17</v>
      </c>
      <c r="F12" s="22" t="s">
        <v>18</v>
      </c>
      <c r="G12" s="23">
        <v>3145200</v>
      </c>
      <c r="H12" s="23">
        <v>3145200</v>
      </c>
      <c r="I12" s="23"/>
      <c r="J12" s="23">
        <v>2191360.65</v>
      </c>
      <c r="K12" s="24">
        <f t="shared" si="0"/>
        <v>69.673173407096527</v>
      </c>
    </row>
    <row r="13" spans="1:12" ht="38.25" customHeight="1" x14ac:dyDescent="0.2">
      <c r="A13" s="20" t="s">
        <v>21</v>
      </c>
      <c r="B13" s="21"/>
      <c r="C13" s="22" t="s">
        <v>15</v>
      </c>
      <c r="D13" s="22" t="s">
        <v>22</v>
      </c>
      <c r="E13" s="22" t="s">
        <v>17</v>
      </c>
      <c r="F13" s="22" t="s">
        <v>18</v>
      </c>
      <c r="G13" s="23">
        <v>7618500</v>
      </c>
      <c r="H13" s="23">
        <v>7618500</v>
      </c>
      <c r="I13" s="23"/>
      <c r="J13" s="23">
        <v>5216205.45</v>
      </c>
      <c r="K13" s="24">
        <f t="shared" si="0"/>
        <v>68.467617641267964</v>
      </c>
    </row>
    <row r="14" spans="1:12" ht="39" customHeight="1" x14ac:dyDescent="0.2">
      <c r="A14" s="20" t="s">
        <v>23</v>
      </c>
      <c r="B14" s="21"/>
      <c r="C14" s="22" t="s">
        <v>15</v>
      </c>
      <c r="D14" s="22" t="s">
        <v>24</v>
      </c>
      <c r="E14" s="22" t="s">
        <v>17</v>
      </c>
      <c r="F14" s="22" t="s">
        <v>18</v>
      </c>
      <c r="G14" s="23">
        <v>48201268.93</v>
      </c>
      <c r="H14" s="23">
        <v>49629201.700000003</v>
      </c>
      <c r="I14" s="23"/>
      <c r="J14" s="23">
        <v>38389979.939999998</v>
      </c>
      <c r="K14" s="24">
        <f t="shared" si="0"/>
        <v>77.353611633853859</v>
      </c>
      <c r="L14" s="25"/>
    </row>
    <row r="15" spans="1:12" ht="13.5" customHeight="1" x14ac:dyDescent="0.2">
      <c r="A15" s="20" t="s">
        <v>25</v>
      </c>
      <c r="B15" s="21"/>
      <c r="C15" s="22" t="s">
        <v>15</v>
      </c>
      <c r="D15" s="22" t="s">
        <v>26</v>
      </c>
      <c r="E15" s="22"/>
      <c r="F15" s="22"/>
      <c r="G15" s="23">
        <v>15689.78</v>
      </c>
      <c r="H15" s="23">
        <v>15689.78</v>
      </c>
      <c r="I15" s="23"/>
      <c r="J15" s="23">
        <v>8610</v>
      </c>
      <c r="K15" s="24">
        <f t="shared" si="0"/>
        <v>54.876486477184507</v>
      </c>
    </row>
    <row r="16" spans="1:12" ht="39" customHeight="1" x14ac:dyDescent="0.2">
      <c r="A16" s="20" t="s">
        <v>27</v>
      </c>
      <c r="B16" s="21"/>
      <c r="C16" s="22" t="s">
        <v>15</v>
      </c>
      <c r="D16" s="22" t="s">
        <v>28</v>
      </c>
      <c r="E16" s="22" t="s">
        <v>17</v>
      </c>
      <c r="F16" s="22" t="s">
        <v>18</v>
      </c>
      <c r="G16" s="23">
        <v>27817905</v>
      </c>
      <c r="H16" s="23">
        <v>28544655.170000002</v>
      </c>
      <c r="I16" s="23"/>
      <c r="J16" s="23">
        <v>19093693.640000001</v>
      </c>
      <c r="K16" s="24">
        <f t="shared" si="0"/>
        <v>66.8906088592977</v>
      </c>
    </row>
    <row r="17" spans="1:13" ht="14.45" customHeight="1" x14ac:dyDescent="0.2">
      <c r="A17" s="20" t="s">
        <v>29</v>
      </c>
      <c r="B17" s="21"/>
      <c r="C17" s="22" t="s">
        <v>15</v>
      </c>
      <c r="D17" s="22" t="s">
        <v>30</v>
      </c>
      <c r="E17" s="22" t="s">
        <v>17</v>
      </c>
      <c r="F17" s="22" t="s">
        <v>18</v>
      </c>
      <c r="G17" s="23">
        <v>495500</v>
      </c>
      <c r="H17" s="23">
        <v>717818</v>
      </c>
      <c r="I17" s="23"/>
      <c r="J17" s="23">
        <v>717818</v>
      </c>
      <c r="K17" s="24">
        <f t="shared" si="0"/>
        <v>100</v>
      </c>
    </row>
    <row r="18" spans="1:13" ht="15" customHeight="1" x14ac:dyDescent="0.2">
      <c r="A18" s="20" t="s">
        <v>31</v>
      </c>
      <c r="B18" s="21"/>
      <c r="C18" s="22" t="s">
        <v>15</v>
      </c>
      <c r="D18" s="22" t="s">
        <v>32</v>
      </c>
      <c r="E18" s="22" t="s">
        <v>17</v>
      </c>
      <c r="F18" s="22" t="s">
        <v>18</v>
      </c>
      <c r="G18" s="23">
        <v>2650000</v>
      </c>
      <c r="H18" s="23">
        <v>701885.62</v>
      </c>
      <c r="I18" s="23"/>
      <c r="J18" s="23">
        <v>0</v>
      </c>
      <c r="K18" s="24">
        <v>0</v>
      </c>
      <c r="L18" s="25"/>
    </row>
    <row r="19" spans="1:13" ht="16.5" hidden="1" customHeight="1" x14ac:dyDescent="0.2">
      <c r="A19" s="20" t="s">
        <v>31</v>
      </c>
      <c r="B19" s="21"/>
      <c r="C19" s="22" t="s">
        <v>15</v>
      </c>
      <c r="D19" s="22" t="s">
        <v>33</v>
      </c>
      <c r="E19" s="22" t="s">
        <v>17</v>
      </c>
      <c r="F19" s="22" t="s">
        <v>18</v>
      </c>
      <c r="G19" s="23"/>
      <c r="H19" s="23"/>
      <c r="I19" s="23"/>
      <c r="J19" s="23"/>
      <c r="K19" s="24">
        <v>0</v>
      </c>
    </row>
    <row r="20" spans="1:13" ht="16.5" customHeight="1" x14ac:dyDescent="0.2">
      <c r="A20" s="20" t="s">
        <v>34</v>
      </c>
      <c r="B20" s="21"/>
      <c r="C20" s="22" t="s">
        <v>15</v>
      </c>
      <c r="D20" s="22" t="s">
        <v>35</v>
      </c>
      <c r="E20" s="22" t="s">
        <v>17</v>
      </c>
      <c r="F20" s="22" t="s">
        <v>18</v>
      </c>
      <c r="G20" s="23">
        <v>94214234.920000002</v>
      </c>
      <c r="H20" s="23">
        <v>116070696.09</v>
      </c>
      <c r="I20" s="23"/>
      <c r="J20" s="23">
        <v>81717894.650000006</v>
      </c>
      <c r="K20" s="24">
        <f t="shared" si="0"/>
        <v>70.403553526237843</v>
      </c>
    </row>
    <row r="21" spans="1:13" ht="16.5" customHeight="1" x14ac:dyDescent="0.2">
      <c r="A21" s="14" t="s">
        <v>36</v>
      </c>
      <c r="B21" s="15"/>
      <c r="C21" s="16" t="s">
        <v>20</v>
      </c>
      <c r="D21" s="16" t="s">
        <v>16</v>
      </c>
      <c r="E21" s="16"/>
      <c r="F21" s="16"/>
      <c r="G21" s="17">
        <f>G22</f>
        <v>5523301.6299999999</v>
      </c>
      <c r="H21" s="17">
        <f>H22</f>
        <v>5523301.6299999999</v>
      </c>
      <c r="I21" s="17">
        <f>I22</f>
        <v>0</v>
      </c>
      <c r="J21" s="17">
        <f>J22</f>
        <v>4142476.17</v>
      </c>
      <c r="K21" s="18">
        <f t="shared" si="0"/>
        <v>74.999999049481573</v>
      </c>
    </row>
    <row r="22" spans="1:13" ht="16.5" customHeight="1" x14ac:dyDescent="0.2">
      <c r="A22" s="20" t="s">
        <v>37</v>
      </c>
      <c r="B22" s="21"/>
      <c r="C22" s="22" t="s">
        <v>20</v>
      </c>
      <c r="D22" s="22" t="s">
        <v>22</v>
      </c>
      <c r="E22" s="22"/>
      <c r="F22" s="22"/>
      <c r="G22" s="23">
        <v>5523301.6299999999</v>
      </c>
      <c r="H22" s="23">
        <v>5523301.6299999999</v>
      </c>
      <c r="I22" s="23"/>
      <c r="J22" s="23">
        <v>4142476.17</v>
      </c>
      <c r="K22" s="24">
        <f t="shared" si="0"/>
        <v>74.999999049481573</v>
      </c>
    </row>
    <row r="23" spans="1:13" ht="12.75" x14ac:dyDescent="0.2">
      <c r="A23" s="14" t="s">
        <v>38</v>
      </c>
      <c r="B23" s="15"/>
      <c r="C23" s="16" t="s">
        <v>22</v>
      </c>
      <c r="D23" s="16" t="s">
        <v>16</v>
      </c>
      <c r="E23" s="16" t="s">
        <v>17</v>
      </c>
      <c r="F23" s="16" t="s">
        <v>18</v>
      </c>
      <c r="G23" s="17">
        <f>G24+G25+G26</f>
        <v>2097592</v>
      </c>
      <c r="H23" s="17">
        <f>H24+H25+H26</f>
        <v>2297592</v>
      </c>
      <c r="I23" s="17">
        <f>I24+I25</f>
        <v>0</v>
      </c>
      <c r="J23" s="17">
        <f>J24+J25+J26</f>
        <v>1854362.19</v>
      </c>
      <c r="K23" s="18">
        <f t="shared" si="0"/>
        <v>80.708941796454724</v>
      </c>
    </row>
    <row r="24" spans="1:13" ht="16.5" hidden="1" customHeight="1" x14ac:dyDescent="0.2">
      <c r="A24" s="20" t="s">
        <v>39</v>
      </c>
      <c r="B24" s="21"/>
      <c r="C24" s="22" t="s">
        <v>22</v>
      </c>
      <c r="D24" s="22" t="s">
        <v>20</v>
      </c>
      <c r="E24" s="22" t="s">
        <v>17</v>
      </c>
      <c r="F24" s="22" t="s">
        <v>18</v>
      </c>
      <c r="G24" s="23"/>
      <c r="H24" s="23"/>
      <c r="I24" s="23"/>
      <c r="J24" s="23"/>
      <c r="K24" s="24" t="e">
        <f t="shared" si="0"/>
        <v>#DIV/0!</v>
      </c>
    </row>
    <row r="25" spans="1:13" ht="25.5" x14ac:dyDescent="0.2">
      <c r="A25" s="20" t="s">
        <v>40</v>
      </c>
      <c r="B25" s="21"/>
      <c r="C25" s="22" t="s">
        <v>22</v>
      </c>
      <c r="D25" s="22" t="s">
        <v>41</v>
      </c>
      <c r="E25" s="22" t="s">
        <v>17</v>
      </c>
      <c r="F25" s="22" t="s">
        <v>18</v>
      </c>
      <c r="G25" s="23">
        <v>2097592</v>
      </c>
      <c r="H25" s="23">
        <v>2297592</v>
      </c>
      <c r="I25" s="23"/>
      <c r="J25" s="23">
        <v>1854362.19</v>
      </c>
      <c r="K25" s="24">
        <f t="shared" si="0"/>
        <v>80.708941796454724</v>
      </c>
      <c r="L25" s="25"/>
    </row>
    <row r="26" spans="1:13" ht="17.25" hidden="1" customHeight="1" x14ac:dyDescent="0.2">
      <c r="A26" s="20" t="s">
        <v>42</v>
      </c>
      <c r="B26" s="21"/>
      <c r="C26" s="22" t="s">
        <v>22</v>
      </c>
      <c r="D26" s="22" t="s">
        <v>41</v>
      </c>
      <c r="E26" s="22"/>
      <c r="F26" s="22"/>
      <c r="G26" s="23"/>
      <c r="H26" s="23"/>
      <c r="I26" s="23"/>
      <c r="J26" s="23"/>
      <c r="K26" s="24" t="e">
        <f t="shared" si="0"/>
        <v>#DIV/0!</v>
      </c>
    </row>
    <row r="27" spans="1:13" ht="15.75" customHeight="1" x14ac:dyDescent="0.2">
      <c r="A27" s="14" t="s">
        <v>43</v>
      </c>
      <c r="B27" s="15"/>
      <c r="C27" s="16" t="s">
        <v>24</v>
      </c>
      <c r="D27" s="16" t="s">
        <v>16</v>
      </c>
      <c r="E27" s="16" t="s">
        <v>17</v>
      </c>
      <c r="F27" s="16" t="s">
        <v>18</v>
      </c>
      <c r="G27" s="17">
        <f>G29+G30+G32+G33+G31</f>
        <v>161590877.59999999</v>
      </c>
      <c r="H27" s="17">
        <f>H29+H30+H32+H33+H28+H31</f>
        <v>183276243.82999998</v>
      </c>
      <c r="I27" s="17">
        <f>I29+I30+I32+I33</f>
        <v>0</v>
      </c>
      <c r="J27" s="17">
        <f>J29+J30+J32+J33+J28+J31</f>
        <v>122510329.63999999</v>
      </c>
      <c r="K27" s="18">
        <f t="shared" si="0"/>
        <v>66.84463140440387</v>
      </c>
      <c r="L27" s="25"/>
      <c r="M27" s="26"/>
    </row>
    <row r="28" spans="1:13" ht="12.75" hidden="1" x14ac:dyDescent="0.2">
      <c r="A28" s="20" t="s">
        <v>44</v>
      </c>
      <c r="B28" s="15"/>
      <c r="C28" s="22" t="s">
        <v>24</v>
      </c>
      <c r="D28" s="22" t="s">
        <v>15</v>
      </c>
      <c r="E28" s="16"/>
      <c r="F28" s="16"/>
      <c r="G28" s="23">
        <v>0</v>
      </c>
      <c r="H28" s="23">
        <v>0</v>
      </c>
      <c r="I28" s="23"/>
      <c r="J28" s="23">
        <v>0</v>
      </c>
      <c r="K28" s="24" t="e">
        <f t="shared" si="0"/>
        <v>#DIV/0!</v>
      </c>
      <c r="L28" s="25"/>
      <c r="M28" s="26"/>
    </row>
    <row r="29" spans="1:13" ht="14.25" hidden="1" customHeight="1" x14ac:dyDescent="0.2">
      <c r="A29" s="20" t="s">
        <v>45</v>
      </c>
      <c r="B29" s="21"/>
      <c r="C29" s="22" t="s">
        <v>24</v>
      </c>
      <c r="D29" s="22" t="s">
        <v>20</v>
      </c>
      <c r="E29" s="22" t="s">
        <v>17</v>
      </c>
      <c r="F29" s="22" t="s">
        <v>18</v>
      </c>
      <c r="G29" s="23">
        <v>0</v>
      </c>
      <c r="H29" s="23"/>
      <c r="I29" s="23"/>
      <c r="J29" s="23"/>
      <c r="K29" s="24" t="e">
        <f t="shared" si="0"/>
        <v>#DIV/0!</v>
      </c>
      <c r="L29" s="25"/>
    </row>
    <row r="30" spans="1:13" ht="14.25" customHeight="1" x14ac:dyDescent="0.2">
      <c r="A30" s="20" t="s">
        <v>46</v>
      </c>
      <c r="B30" s="21"/>
      <c r="C30" s="22" t="s">
        <v>24</v>
      </c>
      <c r="D30" s="22" t="s">
        <v>26</v>
      </c>
      <c r="E30" s="22" t="s">
        <v>17</v>
      </c>
      <c r="F30" s="22" t="s">
        <v>18</v>
      </c>
      <c r="G30" s="23">
        <v>9537580</v>
      </c>
      <c r="H30" s="23">
        <v>9675730</v>
      </c>
      <c r="I30" s="23"/>
      <c r="J30" s="23">
        <v>6747350.4400000004</v>
      </c>
      <c r="K30" s="24">
        <f t="shared" si="0"/>
        <v>69.734794583974548</v>
      </c>
      <c r="L30" s="25"/>
    </row>
    <row r="31" spans="1:13" ht="14.25" customHeight="1" x14ac:dyDescent="0.2">
      <c r="A31" s="20" t="s">
        <v>47</v>
      </c>
      <c r="B31" s="21"/>
      <c r="C31" s="22" t="s">
        <v>24</v>
      </c>
      <c r="D31" s="22" t="s">
        <v>48</v>
      </c>
      <c r="E31" s="22"/>
      <c r="F31" s="22"/>
      <c r="G31" s="23">
        <v>70687000</v>
      </c>
      <c r="H31" s="23">
        <v>83514823.689999998</v>
      </c>
      <c r="I31" s="23"/>
      <c r="J31" s="23">
        <v>54196659.039999999</v>
      </c>
      <c r="K31" s="24">
        <f t="shared" si="0"/>
        <v>64.894657792936783</v>
      </c>
      <c r="L31" s="25"/>
    </row>
    <row r="32" spans="1:13" ht="15" customHeight="1" x14ac:dyDescent="0.2">
      <c r="A32" s="20" t="s">
        <v>49</v>
      </c>
      <c r="B32" s="21"/>
      <c r="C32" s="22" t="s">
        <v>24</v>
      </c>
      <c r="D32" s="22" t="s">
        <v>50</v>
      </c>
      <c r="E32" s="22" t="s">
        <v>17</v>
      </c>
      <c r="F32" s="22" t="s">
        <v>18</v>
      </c>
      <c r="G32" s="23">
        <v>71402129</v>
      </c>
      <c r="H32" s="23">
        <v>80013409.140000001</v>
      </c>
      <c r="I32" s="23"/>
      <c r="J32" s="23">
        <v>54575662.649999999</v>
      </c>
      <c r="K32" s="24">
        <f t="shared" si="0"/>
        <v>68.208145655322099</v>
      </c>
      <c r="L32" s="25"/>
    </row>
    <row r="33" spans="1:13" ht="14.25" customHeight="1" x14ac:dyDescent="0.2">
      <c r="A33" s="20" t="s">
        <v>51</v>
      </c>
      <c r="B33" s="21"/>
      <c r="C33" s="22" t="s">
        <v>24</v>
      </c>
      <c r="D33" s="22" t="s">
        <v>33</v>
      </c>
      <c r="E33" s="22" t="s">
        <v>17</v>
      </c>
      <c r="F33" s="22" t="s">
        <v>18</v>
      </c>
      <c r="G33" s="23">
        <v>9964168.5999999996</v>
      </c>
      <c r="H33" s="23">
        <v>10072281</v>
      </c>
      <c r="I33" s="23"/>
      <c r="J33" s="23">
        <v>6990657.5099999998</v>
      </c>
      <c r="K33" s="24">
        <f t="shared" si="0"/>
        <v>69.404909473832191</v>
      </c>
      <c r="L33" s="25"/>
    </row>
    <row r="34" spans="1:13" ht="15.75" customHeight="1" x14ac:dyDescent="0.2">
      <c r="A34" s="14" t="s">
        <v>52</v>
      </c>
      <c r="B34" s="15"/>
      <c r="C34" s="16" t="s">
        <v>26</v>
      </c>
      <c r="D34" s="16" t="s">
        <v>16</v>
      </c>
      <c r="E34" s="16" t="s">
        <v>17</v>
      </c>
      <c r="F34" s="16" t="s">
        <v>18</v>
      </c>
      <c r="G34" s="17">
        <f>G35+G36+G37+G38</f>
        <v>16367624.120000001</v>
      </c>
      <c r="H34" s="17">
        <f>H35+H36+H37+H38</f>
        <v>39293675.370000005</v>
      </c>
      <c r="I34" s="17">
        <f>I35+I36+I37+I38</f>
        <v>0</v>
      </c>
      <c r="J34" s="17">
        <f>J35+J36+J37+J38</f>
        <v>20890599.010000002</v>
      </c>
      <c r="K34" s="18">
        <f t="shared" si="0"/>
        <v>53.165296484201086</v>
      </c>
      <c r="L34" s="25"/>
      <c r="M34" s="26"/>
    </row>
    <row r="35" spans="1:13" ht="15.75" customHeight="1" x14ac:dyDescent="0.2">
      <c r="A35" s="20" t="s">
        <v>53</v>
      </c>
      <c r="B35" s="21"/>
      <c r="C35" s="22" t="s">
        <v>26</v>
      </c>
      <c r="D35" s="22" t="s">
        <v>15</v>
      </c>
      <c r="E35" s="22" t="s">
        <v>17</v>
      </c>
      <c r="F35" s="22" t="s">
        <v>18</v>
      </c>
      <c r="G35" s="23">
        <v>12561315.130000001</v>
      </c>
      <c r="H35" s="23">
        <v>21366784.940000001</v>
      </c>
      <c r="I35" s="23"/>
      <c r="J35" s="23">
        <v>10983188</v>
      </c>
      <c r="K35" s="24">
        <f t="shared" si="0"/>
        <v>51.403091437677006</v>
      </c>
      <c r="L35" s="25"/>
      <c r="M35" s="27"/>
    </row>
    <row r="36" spans="1:13" ht="15" customHeight="1" x14ac:dyDescent="0.2">
      <c r="A36" s="20" t="s">
        <v>54</v>
      </c>
      <c r="B36" s="21"/>
      <c r="C36" s="22" t="s">
        <v>26</v>
      </c>
      <c r="D36" s="22" t="s">
        <v>20</v>
      </c>
      <c r="E36" s="22" t="s">
        <v>17</v>
      </c>
      <c r="F36" s="22" t="s">
        <v>18</v>
      </c>
      <c r="G36" s="23">
        <v>1516308.99</v>
      </c>
      <c r="H36" s="23">
        <v>14339841.720000001</v>
      </c>
      <c r="I36" s="23"/>
      <c r="J36" s="23">
        <v>6789478.7300000004</v>
      </c>
      <c r="K36" s="24">
        <f t="shared" si="0"/>
        <v>47.346957257768111</v>
      </c>
      <c r="L36" s="25"/>
    </row>
    <row r="37" spans="1:13" ht="15" customHeight="1" x14ac:dyDescent="0.2">
      <c r="A37" s="28" t="s">
        <v>55</v>
      </c>
      <c r="B37" s="22"/>
      <c r="C37" s="22" t="s">
        <v>26</v>
      </c>
      <c r="D37" s="22" t="s">
        <v>22</v>
      </c>
      <c r="E37" s="22" t="s">
        <v>17</v>
      </c>
      <c r="F37" s="22" t="s">
        <v>18</v>
      </c>
      <c r="G37" s="23">
        <v>2290000</v>
      </c>
      <c r="H37" s="23">
        <v>3587048.71</v>
      </c>
      <c r="I37" s="23"/>
      <c r="J37" s="23">
        <v>3117932.28</v>
      </c>
      <c r="K37" s="24">
        <f t="shared" si="0"/>
        <v>86.921938676433527</v>
      </c>
      <c r="L37" s="25"/>
    </row>
    <row r="38" spans="1:13" ht="12.75" hidden="1" x14ac:dyDescent="0.2">
      <c r="A38" s="20" t="s">
        <v>56</v>
      </c>
      <c r="B38" s="22"/>
      <c r="C38" s="22" t="s">
        <v>26</v>
      </c>
      <c r="D38" s="22" t="s">
        <v>26</v>
      </c>
      <c r="E38" s="22" t="s">
        <v>17</v>
      </c>
      <c r="F38" s="22" t="s">
        <v>18</v>
      </c>
      <c r="G38" s="23">
        <v>0</v>
      </c>
      <c r="H38" s="23">
        <v>0</v>
      </c>
      <c r="I38" s="23"/>
      <c r="J38" s="23">
        <v>0</v>
      </c>
      <c r="K38" s="24">
        <v>0</v>
      </c>
      <c r="L38" s="25"/>
    </row>
    <row r="39" spans="1:13" ht="16.5" customHeight="1" x14ac:dyDescent="0.2">
      <c r="A39" s="14" t="s">
        <v>57</v>
      </c>
      <c r="B39" s="16"/>
      <c r="C39" s="16" t="s">
        <v>28</v>
      </c>
      <c r="D39" s="16" t="s">
        <v>16</v>
      </c>
      <c r="E39" s="16" t="s">
        <v>17</v>
      </c>
      <c r="F39" s="16" t="s">
        <v>18</v>
      </c>
      <c r="G39" s="17">
        <f>G40</f>
        <v>3801000</v>
      </c>
      <c r="H39" s="17">
        <f>H40</f>
        <v>10111159.609999999</v>
      </c>
      <c r="I39" s="17">
        <f>I40</f>
        <v>0</v>
      </c>
      <c r="J39" s="17">
        <f>J40</f>
        <v>7360159.6100000003</v>
      </c>
      <c r="K39" s="24">
        <f t="shared" ref="K39:K72" si="1">J39/H39*100</f>
        <v>72.79243819591926</v>
      </c>
      <c r="L39" s="25"/>
    </row>
    <row r="40" spans="1:13" ht="16.5" customHeight="1" x14ac:dyDescent="0.2">
      <c r="A40" s="20" t="s">
        <v>58</v>
      </c>
      <c r="B40" s="22"/>
      <c r="C40" s="22" t="s">
        <v>28</v>
      </c>
      <c r="D40" s="22" t="s">
        <v>26</v>
      </c>
      <c r="E40" s="22" t="s">
        <v>17</v>
      </c>
      <c r="F40" s="22" t="s">
        <v>18</v>
      </c>
      <c r="G40" s="23">
        <v>3801000</v>
      </c>
      <c r="H40" s="23">
        <v>10111159.609999999</v>
      </c>
      <c r="I40" s="23"/>
      <c r="J40" s="23">
        <v>7360159.6100000003</v>
      </c>
      <c r="K40" s="24">
        <f t="shared" si="1"/>
        <v>72.79243819591926</v>
      </c>
      <c r="L40" s="25"/>
    </row>
    <row r="41" spans="1:13" ht="13.5" customHeight="1" x14ac:dyDescent="0.2">
      <c r="A41" s="14" t="s">
        <v>59</v>
      </c>
      <c r="B41" s="16"/>
      <c r="C41" s="16" t="s">
        <v>30</v>
      </c>
      <c r="D41" s="16" t="s">
        <v>16</v>
      </c>
      <c r="E41" s="16" t="s">
        <v>17</v>
      </c>
      <c r="F41" s="16" t="s">
        <v>18</v>
      </c>
      <c r="G41" s="17">
        <f>G42+G43+G45+G46+G44</f>
        <v>1696727122.3500001</v>
      </c>
      <c r="H41" s="17">
        <f>SUM(H42:H46)</f>
        <v>1851743756.99</v>
      </c>
      <c r="I41" s="17">
        <f>I42+I43+I45+I46</f>
        <v>0</v>
      </c>
      <c r="J41" s="17">
        <f>SUM(J42:J46)</f>
        <v>1285424041.5600004</v>
      </c>
      <c r="K41" s="18">
        <f t="shared" si="1"/>
        <v>69.416950196686528</v>
      </c>
      <c r="L41" s="25"/>
      <c r="M41" s="26"/>
    </row>
    <row r="42" spans="1:13" ht="15" customHeight="1" x14ac:dyDescent="0.2">
      <c r="A42" s="20" t="s">
        <v>60</v>
      </c>
      <c r="B42" s="22"/>
      <c r="C42" s="22" t="s">
        <v>30</v>
      </c>
      <c r="D42" s="22" t="s">
        <v>15</v>
      </c>
      <c r="E42" s="22" t="s">
        <v>17</v>
      </c>
      <c r="F42" s="22" t="s">
        <v>18</v>
      </c>
      <c r="G42" s="23">
        <v>667371711.38999999</v>
      </c>
      <c r="H42" s="23">
        <v>667718364.36000001</v>
      </c>
      <c r="I42" s="23"/>
      <c r="J42" s="23">
        <v>443250228.73000002</v>
      </c>
      <c r="K42" s="24">
        <f t="shared" si="1"/>
        <v>66.38281233358768</v>
      </c>
      <c r="L42" s="25"/>
    </row>
    <row r="43" spans="1:13" ht="15" customHeight="1" x14ac:dyDescent="0.2">
      <c r="A43" s="20" t="s">
        <v>61</v>
      </c>
      <c r="B43" s="22"/>
      <c r="C43" s="22" t="s">
        <v>30</v>
      </c>
      <c r="D43" s="22" t="s">
        <v>20</v>
      </c>
      <c r="E43" s="22" t="s">
        <v>17</v>
      </c>
      <c r="F43" s="22" t="s">
        <v>18</v>
      </c>
      <c r="G43" s="23">
        <v>900327752.50999999</v>
      </c>
      <c r="H43" s="23">
        <v>1049712505.61</v>
      </c>
      <c r="I43" s="23"/>
      <c r="J43" s="23">
        <v>752339730.09000003</v>
      </c>
      <c r="K43" s="24">
        <f t="shared" si="1"/>
        <v>71.671026692475834</v>
      </c>
      <c r="L43" s="25"/>
    </row>
    <row r="44" spans="1:13" ht="15" customHeight="1" x14ac:dyDescent="0.2">
      <c r="A44" s="20" t="s">
        <v>62</v>
      </c>
      <c r="B44" s="22"/>
      <c r="C44" s="22" t="s">
        <v>30</v>
      </c>
      <c r="D44" s="22" t="s">
        <v>22</v>
      </c>
      <c r="E44" s="22"/>
      <c r="F44" s="22"/>
      <c r="G44" s="23">
        <v>108040122</v>
      </c>
      <c r="H44" s="23">
        <v>108120199.26000001</v>
      </c>
      <c r="I44" s="23"/>
      <c r="J44" s="23">
        <v>69775371.640000001</v>
      </c>
      <c r="K44" s="24">
        <f t="shared" si="1"/>
        <v>64.535000968883708</v>
      </c>
      <c r="L44" s="25"/>
    </row>
    <row r="45" spans="1:13" ht="16.5" customHeight="1" x14ac:dyDescent="0.2">
      <c r="A45" s="20" t="s">
        <v>63</v>
      </c>
      <c r="B45" s="22"/>
      <c r="C45" s="22" t="s">
        <v>30</v>
      </c>
      <c r="D45" s="22" t="s">
        <v>30</v>
      </c>
      <c r="E45" s="22" t="s">
        <v>17</v>
      </c>
      <c r="F45" s="22" t="s">
        <v>18</v>
      </c>
      <c r="G45" s="23">
        <v>2967181</v>
      </c>
      <c r="H45" s="23">
        <v>6978200.9400000004</v>
      </c>
      <c r="I45" s="23"/>
      <c r="J45" s="23">
        <v>6106122.1799999997</v>
      </c>
      <c r="K45" s="24">
        <f t="shared" si="1"/>
        <v>87.502813869960008</v>
      </c>
      <c r="L45" s="25"/>
    </row>
    <row r="46" spans="1:13" ht="16.5" customHeight="1" x14ac:dyDescent="0.2">
      <c r="A46" s="20" t="s">
        <v>64</v>
      </c>
      <c r="B46" s="22"/>
      <c r="C46" s="22" t="s">
        <v>30</v>
      </c>
      <c r="D46" s="22" t="s">
        <v>50</v>
      </c>
      <c r="E46" s="22" t="s">
        <v>17</v>
      </c>
      <c r="F46" s="22" t="s">
        <v>18</v>
      </c>
      <c r="G46" s="23">
        <v>18020355.449999999</v>
      </c>
      <c r="H46" s="23">
        <v>19214486.82</v>
      </c>
      <c r="I46" s="23"/>
      <c r="J46" s="23">
        <v>13952588.92</v>
      </c>
      <c r="K46" s="24">
        <f t="shared" si="1"/>
        <v>72.614944394335907</v>
      </c>
      <c r="L46" s="25"/>
    </row>
    <row r="47" spans="1:13" ht="16.5" customHeight="1" x14ac:dyDescent="0.2">
      <c r="A47" s="14" t="s">
        <v>65</v>
      </c>
      <c r="B47" s="16"/>
      <c r="C47" s="16" t="s">
        <v>48</v>
      </c>
      <c r="D47" s="16" t="s">
        <v>16</v>
      </c>
      <c r="E47" s="16" t="s">
        <v>17</v>
      </c>
      <c r="F47" s="16" t="s">
        <v>18</v>
      </c>
      <c r="G47" s="17">
        <f>G48+G49</f>
        <v>198835197.71000001</v>
      </c>
      <c r="H47" s="17">
        <f>H48+H49</f>
        <v>204240991.14000002</v>
      </c>
      <c r="I47" s="17">
        <f>I48+I49</f>
        <v>0</v>
      </c>
      <c r="J47" s="17">
        <f>J48+J49</f>
        <v>151262103.94999999</v>
      </c>
      <c r="K47" s="18">
        <f t="shared" si="1"/>
        <v>74.060600228048798</v>
      </c>
      <c r="L47" s="25"/>
      <c r="M47" s="26"/>
    </row>
    <row r="48" spans="1:13" ht="16.5" customHeight="1" x14ac:dyDescent="0.2">
      <c r="A48" s="20" t="s">
        <v>66</v>
      </c>
      <c r="B48" s="22"/>
      <c r="C48" s="22" t="s">
        <v>48</v>
      </c>
      <c r="D48" s="22" t="s">
        <v>15</v>
      </c>
      <c r="E48" s="22" t="s">
        <v>17</v>
      </c>
      <c r="F48" s="22" t="s">
        <v>18</v>
      </c>
      <c r="G48" s="23">
        <v>191940587.71000001</v>
      </c>
      <c r="H48" s="23">
        <v>197271998.28</v>
      </c>
      <c r="I48" s="23"/>
      <c r="J48" s="23">
        <v>146138468.78</v>
      </c>
      <c r="K48" s="24">
        <f t="shared" si="1"/>
        <v>74.07968188803811</v>
      </c>
      <c r="L48" s="25"/>
    </row>
    <row r="49" spans="1:13" ht="17.25" customHeight="1" x14ac:dyDescent="0.2">
      <c r="A49" s="20" t="s">
        <v>67</v>
      </c>
      <c r="B49" s="22"/>
      <c r="C49" s="22" t="s">
        <v>48</v>
      </c>
      <c r="D49" s="22" t="s">
        <v>24</v>
      </c>
      <c r="E49" s="22" t="s">
        <v>17</v>
      </c>
      <c r="F49" s="22" t="s">
        <v>18</v>
      </c>
      <c r="G49" s="23">
        <v>6894610</v>
      </c>
      <c r="H49" s="23">
        <v>6968992.8600000003</v>
      </c>
      <c r="I49" s="23"/>
      <c r="J49" s="23">
        <v>5123635.17</v>
      </c>
      <c r="K49" s="24">
        <f t="shared" si="1"/>
        <v>73.520453714455371</v>
      </c>
      <c r="L49" s="25"/>
    </row>
    <row r="50" spans="1:13" ht="15.75" hidden="1" customHeight="1" x14ac:dyDescent="0.2">
      <c r="A50" s="14" t="s">
        <v>68</v>
      </c>
      <c r="B50" s="16"/>
      <c r="C50" s="16" t="s">
        <v>50</v>
      </c>
      <c r="D50" s="16" t="s">
        <v>16</v>
      </c>
      <c r="E50" s="16" t="s">
        <v>17</v>
      </c>
      <c r="F50" s="16" t="s">
        <v>18</v>
      </c>
      <c r="G50" s="17">
        <f>G51+G52+G53+G54+G55+G56</f>
        <v>0</v>
      </c>
      <c r="H50" s="17">
        <f>H51+H52+H53+H54+H55+H56</f>
        <v>0</v>
      </c>
      <c r="I50" s="17">
        <f>I51+I52+I53+I54+I55+I56</f>
        <v>0</v>
      </c>
      <c r="J50" s="17">
        <f>J51+J52+J53+J54+J55+J56</f>
        <v>0</v>
      </c>
      <c r="K50" s="18" t="e">
        <f t="shared" si="1"/>
        <v>#DIV/0!</v>
      </c>
      <c r="L50" s="25"/>
      <c r="M50" s="26"/>
    </row>
    <row r="51" spans="1:13" ht="16.5" hidden="1" customHeight="1" x14ac:dyDescent="0.2">
      <c r="A51" s="20" t="s">
        <v>69</v>
      </c>
      <c r="B51" s="22"/>
      <c r="C51" s="22" t="s">
        <v>50</v>
      </c>
      <c r="D51" s="22" t="s">
        <v>15</v>
      </c>
      <c r="E51" s="22" t="s">
        <v>17</v>
      </c>
      <c r="F51" s="22" t="s">
        <v>18</v>
      </c>
      <c r="G51" s="23"/>
      <c r="H51" s="23"/>
      <c r="I51" s="23"/>
      <c r="J51" s="23"/>
      <c r="K51" s="24" t="e">
        <f t="shared" si="1"/>
        <v>#DIV/0!</v>
      </c>
    </row>
    <row r="52" spans="1:13" ht="16.5" hidden="1" customHeight="1" x14ac:dyDescent="0.2">
      <c r="A52" s="20" t="s">
        <v>70</v>
      </c>
      <c r="B52" s="22"/>
      <c r="C52" s="22" t="s">
        <v>50</v>
      </c>
      <c r="D52" s="22" t="s">
        <v>20</v>
      </c>
      <c r="E52" s="22" t="s">
        <v>17</v>
      </c>
      <c r="F52" s="22" t="s">
        <v>18</v>
      </c>
      <c r="G52" s="23"/>
      <c r="H52" s="23"/>
      <c r="I52" s="23"/>
      <c r="J52" s="23"/>
      <c r="K52" s="24" t="e">
        <f t="shared" si="1"/>
        <v>#DIV/0!</v>
      </c>
    </row>
    <row r="53" spans="1:13" ht="16.5" hidden="1" customHeight="1" x14ac:dyDescent="0.2">
      <c r="A53" s="20" t="s">
        <v>71</v>
      </c>
      <c r="B53" s="21"/>
      <c r="C53" s="22" t="s">
        <v>72</v>
      </c>
      <c r="D53" s="22" t="s">
        <v>22</v>
      </c>
      <c r="E53" s="22" t="s">
        <v>73</v>
      </c>
      <c r="F53" s="22" t="s">
        <v>18</v>
      </c>
      <c r="G53" s="23"/>
      <c r="H53" s="23"/>
      <c r="I53" s="23"/>
      <c r="J53" s="23"/>
      <c r="K53" s="24" t="e">
        <f t="shared" si="1"/>
        <v>#DIV/0!</v>
      </c>
    </row>
    <row r="54" spans="1:13" ht="16.5" hidden="1" customHeight="1" x14ac:dyDescent="0.2">
      <c r="A54" s="20" t="s">
        <v>74</v>
      </c>
      <c r="B54" s="22"/>
      <c r="C54" s="22" t="s">
        <v>50</v>
      </c>
      <c r="D54" s="22" t="s">
        <v>24</v>
      </c>
      <c r="E54" s="22" t="s">
        <v>17</v>
      </c>
      <c r="F54" s="22" t="s">
        <v>18</v>
      </c>
      <c r="G54" s="23"/>
      <c r="H54" s="23"/>
      <c r="I54" s="23"/>
      <c r="J54" s="23"/>
      <c r="K54" s="24" t="e">
        <f t="shared" si="1"/>
        <v>#DIV/0!</v>
      </c>
    </row>
    <row r="55" spans="1:13" ht="16.5" hidden="1" customHeight="1" x14ac:dyDescent="0.2">
      <c r="A55" s="20" t="s">
        <v>75</v>
      </c>
      <c r="B55" s="22"/>
      <c r="C55" s="22" t="s">
        <v>50</v>
      </c>
      <c r="D55" s="22" t="s">
        <v>48</v>
      </c>
      <c r="E55" s="22" t="s">
        <v>17</v>
      </c>
      <c r="F55" s="22" t="s">
        <v>18</v>
      </c>
      <c r="G55" s="23"/>
      <c r="H55" s="23"/>
      <c r="I55" s="23"/>
      <c r="J55" s="23"/>
      <c r="K55" s="24" t="e">
        <f t="shared" si="1"/>
        <v>#DIV/0!</v>
      </c>
    </row>
    <row r="56" spans="1:13" ht="17.25" hidden="1" customHeight="1" x14ac:dyDescent="0.2">
      <c r="A56" s="20" t="s">
        <v>76</v>
      </c>
      <c r="B56" s="22"/>
      <c r="C56" s="22" t="s">
        <v>50</v>
      </c>
      <c r="D56" s="22" t="s">
        <v>50</v>
      </c>
      <c r="E56" s="22" t="s">
        <v>17</v>
      </c>
      <c r="F56" s="22" t="s">
        <v>18</v>
      </c>
      <c r="G56" s="23"/>
      <c r="H56" s="23"/>
      <c r="I56" s="23"/>
      <c r="J56" s="23"/>
      <c r="K56" s="24" t="e">
        <f t="shared" si="1"/>
        <v>#DIV/0!</v>
      </c>
    </row>
    <row r="57" spans="1:13" ht="14.25" customHeight="1" x14ac:dyDescent="0.2">
      <c r="A57" s="14" t="s">
        <v>77</v>
      </c>
      <c r="B57" s="16"/>
      <c r="C57" s="16" t="s">
        <v>78</v>
      </c>
      <c r="D57" s="16" t="s">
        <v>79</v>
      </c>
      <c r="E57" s="16" t="s">
        <v>17</v>
      </c>
      <c r="F57" s="16" t="s">
        <v>18</v>
      </c>
      <c r="G57" s="17">
        <f>G58+G59+G60+G61</f>
        <v>182459093.24000001</v>
      </c>
      <c r="H57" s="17">
        <f>H58+H59+H60+H61</f>
        <v>154497555.85000002</v>
      </c>
      <c r="I57" s="17">
        <f>I58+I59+I60+I61</f>
        <v>0</v>
      </c>
      <c r="J57" s="17">
        <f>J58+J59+J60+J61</f>
        <v>103065224.94999999</v>
      </c>
      <c r="K57" s="18">
        <f t="shared" si="1"/>
        <v>66.709938796743742</v>
      </c>
    </row>
    <row r="58" spans="1:13" ht="17.25" customHeight="1" x14ac:dyDescent="0.2">
      <c r="A58" s="20" t="s">
        <v>80</v>
      </c>
      <c r="B58" s="22"/>
      <c r="C58" s="22" t="s">
        <v>41</v>
      </c>
      <c r="D58" s="22" t="s">
        <v>15</v>
      </c>
      <c r="E58" s="22" t="s">
        <v>17</v>
      </c>
      <c r="F58" s="22" t="s">
        <v>18</v>
      </c>
      <c r="G58" s="23">
        <v>2555809</v>
      </c>
      <c r="H58" s="23">
        <v>2555809</v>
      </c>
      <c r="I58" s="23"/>
      <c r="J58" s="23">
        <v>2140160.4700000002</v>
      </c>
      <c r="K58" s="24">
        <f t="shared" si="1"/>
        <v>83.737105159266605</v>
      </c>
    </row>
    <row r="59" spans="1:13" ht="15" customHeight="1" x14ac:dyDescent="0.2">
      <c r="A59" s="20" t="s">
        <v>81</v>
      </c>
      <c r="B59" s="22"/>
      <c r="C59" s="22" t="s">
        <v>41</v>
      </c>
      <c r="D59" s="22" t="s">
        <v>22</v>
      </c>
      <c r="E59" s="22" t="s">
        <v>17</v>
      </c>
      <c r="F59" s="22" t="s">
        <v>18</v>
      </c>
      <c r="G59" s="23">
        <v>19813350</v>
      </c>
      <c r="H59" s="23">
        <v>17808970.140000001</v>
      </c>
      <c r="I59" s="23"/>
      <c r="J59" s="23">
        <v>15229913.720000001</v>
      </c>
      <c r="K59" s="24">
        <f t="shared" si="1"/>
        <v>85.518216945025443</v>
      </c>
      <c r="L59" s="29"/>
    </row>
    <row r="60" spans="1:13" ht="14.25" customHeight="1" x14ac:dyDescent="0.2">
      <c r="A60" s="20" t="s">
        <v>82</v>
      </c>
      <c r="B60" s="22"/>
      <c r="C60" s="22" t="s">
        <v>41</v>
      </c>
      <c r="D60" s="22" t="s">
        <v>24</v>
      </c>
      <c r="E60" s="22" t="s">
        <v>17</v>
      </c>
      <c r="F60" s="22" t="s">
        <v>18</v>
      </c>
      <c r="G60" s="23">
        <v>145943622.13</v>
      </c>
      <c r="H60" s="23">
        <v>119112624.59999999</v>
      </c>
      <c r="I60" s="23"/>
      <c r="J60" s="23">
        <v>75586548.659999996</v>
      </c>
      <c r="K60" s="24">
        <f t="shared" si="1"/>
        <v>63.458049819515104</v>
      </c>
    </row>
    <row r="61" spans="1:13" ht="14.25" customHeight="1" x14ac:dyDescent="0.2">
      <c r="A61" s="20" t="s">
        <v>83</v>
      </c>
      <c r="B61" s="22"/>
      <c r="C61" s="22" t="s">
        <v>41</v>
      </c>
      <c r="D61" s="22" t="s">
        <v>28</v>
      </c>
      <c r="E61" s="22" t="s">
        <v>17</v>
      </c>
      <c r="F61" s="22" t="s">
        <v>18</v>
      </c>
      <c r="G61" s="23">
        <v>14146312.109999999</v>
      </c>
      <c r="H61" s="23">
        <v>15020152.109999999</v>
      </c>
      <c r="I61" s="23"/>
      <c r="J61" s="23">
        <v>10108602.1</v>
      </c>
      <c r="K61" s="24">
        <f t="shared" si="1"/>
        <v>67.300264511102881</v>
      </c>
    </row>
    <row r="62" spans="1:13" ht="15.75" customHeight="1" x14ac:dyDescent="0.2">
      <c r="A62" s="14" t="s">
        <v>75</v>
      </c>
      <c r="B62" s="16"/>
      <c r="C62" s="16" t="s">
        <v>32</v>
      </c>
      <c r="D62" s="16" t="s">
        <v>16</v>
      </c>
      <c r="E62" s="16" t="s">
        <v>17</v>
      </c>
      <c r="F62" s="16" t="s">
        <v>18</v>
      </c>
      <c r="G62" s="17">
        <f>G63+G65</f>
        <v>34563556</v>
      </c>
      <c r="H62" s="17">
        <f>H63+H64+H65</f>
        <v>37191788.810000002</v>
      </c>
      <c r="I62" s="17">
        <f>I63+I65</f>
        <v>0</v>
      </c>
      <c r="J62" s="17">
        <f>J63+J64+J65</f>
        <v>24848953.199999999</v>
      </c>
      <c r="K62" s="18">
        <f t="shared" si="1"/>
        <v>66.813008986861902</v>
      </c>
    </row>
    <row r="63" spans="1:13" ht="15" customHeight="1" x14ac:dyDescent="0.2">
      <c r="A63" s="20" t="s">
        <v>84</v>
      </c>
      <c r="B63" s="22"/>
      <c r="C63" s="22" t="s">
        <v>32</v>
      </c>
      <c r="D63" s="22" t="s">
        <v>15</v>
      </c>
      <c r="E63" s="22" t="s">
        <v>17</v>
      </c>
      <c r="F63" s="22" t="s">
        <v>18</v>
      </c>
      <c r="G63" s="23">
        <v>34563556</v>
      </c>
      <c r="H63" s="23">
        <v>35005716</v>
      </c>
      <c r="I63" s="23"/>
      <c r="J63" s="23">
        <v>22813418.050000001</v>
      </c>
      <c r="K63" s="24">
        <f t="shared" si="1"/>
        <v>65.170551146561323</v>
      </c>
    </row>
    <row r="64" spans="1:13" ht="15.75" customHeight="1" x14ac:dyDescent="0.2">
      <c r="A64" s="20" t="s">
        <v>85</v>
      </c>
      <c r="B64" s="22"/>
      <c r="C64" s="22" t="s">
        <v>32</v>
      </c>
      <c r="D64" s="22" t="s">
        <v>20</v>
      </c>
      <c r="E64" s="22"/>
      <c r="F64" s="22"/>
      <c r="G64" s="23">
        <v>0</v>
      </c>
      <c r="H64" s="23">
        <v>876889.81</v>
      </c>
      <c r="I64" s="23"/>
      <c r="J64" s="23">
        <v>876889.81</v>
      </c>
      <c r="K64" s="24">
        <f t="shared" si="1"/>
        <v>100</v>
      </c>
    </row>
    <row r="65" spans="1:13" ht="15.75" customHeight="1" x14ac:dyDescent="0.2">
      <c r="A65" s="20" t="s">
        <v>86</v>
      </c>
      <c r="B65" s="22"/>
      <c r="C65" s="22" t="s">
        <v>32</v>
      </c>
      <c r="D65" s="22" t="s">
        <v>22</v>
      </c>
      <c r="E65" s="22"/>
      <c r="F65" s="22"/>
      <c r="G65" s="23">
        <v>0</v>
      </c>
      <c r="H65" s="23">
        <v>1309183</v>
      </c>
      <c r="I65" s="23"/>
      <c r="J65" s="23">
        <v>1158645.3400000001</v>
      </c>
      <c r="K65" s="24">
        <f t="shared" si="1"/>
        <v>88.501404310932855</v>
      </c>
    </row>
    <row r="66" spans="1:13" ht="15.6" customHeight="1" x14ac:dyDescent="0.2">
      <c r="A66" s="14" t="s">
        <v>87</v>
      </c>
      <c r="B66" s="22"/>
      <c r="C66" s="16" t="s">
        <v>35</v>
      </c>
      <c r="D66" s="16" t="s">
        <v>16</v>
      </c>
      <c r="E66" s="16" t="s">
        <v>17</v>
      </c>
      <c r="F66" s="16" t="s">
        <v>18</v>
      </c>
      <c r="G66" s="17">
        <f>G67</f>
        <v>20144773</v>
      </c>
      <c r="H66" s="17">
        <f>H67</f>
        <v>24119016</v>
      </c>
      <c r="I66" s="17">
        <f>I67</f>
        <v>0</v>
      </c>
      <c r="J66" s="17">
        <f>J67</f>
        <v>14535680.449999999</v>
      </c>
      <c r="K66" s="18">
        <f t="shared" si="1"/>
        <v>60.266473764933025</v>
      </c>
    </row>
    <row r="67" spans="1:13" ht="25.9" customHeight="1" x14ac:dyDescent="0.2">
      <c r="A67" s="20" t="s">
        <v>88</v>
      </c>
      <c r="B67" s="22"/>
      <c r="C67" s="22" t="s">
        <v>35</v>
      </c>
      <c r="D67" s="22" t="s">
        <v>15</v>
      </c>
      <c r="E67" s="22" t="s">
        <v>17</v>
      </c>
      <c r="F67" s="22" t="s">
        <v>18</v>
      </c>
      <c r="G67" s="23">
        <v>20144773</v>
      </c>
      <c r="H67" s="23">
        <v>24119016</v>
      </c>
      <c r="I67" s="23"/>
      <c r="J67" s="23">
        <v>14535680.449999999</v>
      </c>
      <c r="K67" s="24">
        <f t="shared" si="1"/>
        <v>60.266473764933025</v>
      </c>
    </row>
    <row r="68" spans="1:13" ht="25.5" customHeight="1" x14ac:dyDescent="0.2">
      <c r="A68" s="14" t="s">
        <v>89</v>
      </c>
      <c r="B68" s="16"/>
      <c r="C68" s="16" t="s">
        <v>90</v>
      </c>
      <c r="D68" s="16" t="s">
        <v>16</v>
      </c>
      <c r="E68" s="16" t="s">
        <v>17</v>
      </c>
      <c r="F68" s="16" t="s">
        <v>18</v>
      </c>
      <c r="G68" s="17">
        <f>G69+G70+G71</f>
        <v>77991943.200000003</v>
      </c>
      <c r="H68" s="17">
        <f>H69+H70+H71</f>
        <v>78449629.370000005</v>
      </c>
      <c r="I68" s="17">
        <f>I69+I70+I71</f>
        <v>0</v>
      </c>
      <c r="J68" s="17">
        <f>J69+J70+J71</f>
        <v>58883324.200000003</v>
      </c>
      <c r="K68" s="18">
        <f t="shared" si="1"/>
        <v>75.058766590575672</v>
      </c>
    </row>
    <row r="69" spans="1:13" ht="24.75" customHeight="1" x14ac:dyDescent="0.2">
      <c r="A69" s="20" t="s">
        <v>91</v>
      </c>
      <c r="B69" s="22"/>
      <c r="C69" s="22" t="s">
        <v>90</v>
      </c>
      <c r="D69" s="22" t="s">
        <v>15</v>
      </c>
      <c r="E69" s="22"/>
      <c r="F69" s="22"/>
      <c r="G69" s="23">
        <v>17946631.98</v>
      </c>
      <c r="H69" s="23">
        <v>17946631.98</v>
      </c>
      <c r="I69" s="23"/>
      <c r="J69" s="23">
        <v>13460116.98</v>
      </c>
      <c r="K69" s="24">
        <f t="shared" si="1"/>
        <v>75.000796779028846</v>
      </c>
    </row>
    <row r="70" spans="1:13" ht="15" customHeight="1" x14ac:dyDescent="0.2">
      <c r="A70" s="20" t="s">
        <v>92</v>
      </c>
      <c r="B70" s="22"/>
      <c r="C70" s="22" t="s">
        <v>90</v>
      </c>
      <c r="D70" s="22" t="s">
        <v>20</v>
      </c>
      <c r="E70" s="22"/>
      <c r="F70" s="22"/>
      <c r="G70" s="23">
        <v>60045311.219999999</v>
      </c>
      <c r="H70" s="23">
        <v>60502997.390000001</v>
      </c>
      <c r="I70" s="23"/>
      <c r="J70" s="23">
        <v>45423207.219999999</v>
      </c>
      <c r="K70" s="24">
        <f t="shared" si="1"/>
        <v>75.07596181921987</v>
      </c>
    </row>
    <row r="71" spans="1:13" ht="15" hidden="1" customHeight="1" x14ac:dyDescent="0.2">
      <c r="A71" s="20" t="s">
        <v>93</v>
      </c>
      <c r="B71" s="22"/>
      <c r="C71" s="22" t="s">
        <v>90</v>
      </c>
      <c r="D71" s="22" t="s">
        <v>22</v>
      </c>
      <c r="E71" s="22"/>
      <c r="F71" s="22"/>
      <c r="G71" s="23"/>
      <c r="H71" s="23"/>
      <c r="I71" s="23"/>
      <c r="J71" s="23"/>
      <c r="K71" s="24" t="e">
        <f t="shared" si="1"/>
        <v>#DIV/0!</v>
      </c>
    </row>
    <row r="72" spans="1:13" s="25" customFormat="1" ht="18" customHeight="1" x14ac:dyDescent="0.2">
      <c r="A72" s="30" t="s">
        <v>94</v>
      </c>
      <c r="B72" s="31"/>
      <c r="C72" s="32"/>
      <c r="D72" s="30"/>
      <c r="E72" s="30"/>
      <c r="F72" s="30"/>
      <c r="G72" s="17">
        <f>G11+G21+G23+G27+G34+G39+G41+G47+G50+G57+G62+G66+G68</f>
        <v>2584260379.4799995</v>
      </c>
      <c r="H72" s="17">
        <f>H11+H21+H23+H27+H34+H39+H41+H47+H50+H57+H62+H66+H68</f>
        <v>2797188356.9599996</v>
      </c>
      <c r="I72" s="17">
        <f>I11+I21+I23+I27+I34+I39+I41+I47+I50+I57+I62+I66+I68</f>
        <v>0</v>
      </c>
      <c r="J72" s="17">
        <f>J11+J21+J23+J27+J34+J39+J41+J47+J50+J57+J62+J66+J68</f>
        <v>1942112817.2600007</v>
      </c>
      <c r="K72" s="18">
        <f t="shared" si="1"/>
        <v>69.430891646163587</v>
      </c>
      <c r="L72" s="33"/>
      <c r="M72" s="26"/>
    </row>
    <row r="73" spans="1:13" x14ac:dyDescent="0.2">
      <c r="H73" s="34"/>
      <c r="I73" s="34"/>
      <c r="J73" s="34"/>
      <c r="L73" s="35"/>
      <c r="M73" s="35"/>
    </row>
    <row r="74" spans="1:13" x14ac:dyDescent="0.2">
      <c r="G74" s="27"/>
      <c r="H74" s="36"/>
      <c r="J74" s="36"/>
      <c r="L74" s="37"/>
    </row>
    <row r="75" spans="1:13" x14ac:dyDescent="0.2">
      <c r="H75" s="29"/>
    </row>
  </sheetData>
  <mergeCells count="10">
    <mergeCell ref="A6:K6"/>
    <mergeCell ref="A8:A9"/>
    <mergeCell ref="B8:B9"/>
    <mergeCell ref="C8:C9"/>
    <mergeCell ref="D8:D9"/>
    <mergeCell ref="E8:E9"/>
    <mergeCell ref="F8:F9"/>
    <mergeCell ref="G8:H8"/>
    <mergeCell ref="J8:J9"/>
    <mergeCell ref="K8:K9"/>
  </mergeCells>
  <pageMargins left="1.1811023622047245" right="0.39370078740157483" top="0.78740157480314965" bottom="0.78740157480314965" header="0.23622047244094491" footer="0.23622047244094491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2024</vt:lpstr>
      <vt:lpstr>'расходы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2024-12-13T04:48:10Z</cp:lastPrinted>
  <dcterms:created xsi:type="dcterms:W3CDTF">2024-11-20T12:55:33Z</dcterms:created>
  <dcterms:modified xsi:type="dcterms:W3CDTF">2024-12-13T04:48:16Z</dcterms:modified>
</cp:coreProperties>
</file>